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dolfo\Desktop\"/>
    </mc:Choice>
  </mc:AlternateContent>
  <xr:revisionPtr revIDLastSave="0" documentId="8_{926B08FD-6621-41EB-ACCE-B6C34210BAB3}" xr6:coauthVersionLast="45" xr6:coauthVersionMax="45" xr10:uidLastSave="{00000000-0000-0000-0000-000000000000}"/>
  <bookViews>
    <workbookView xWindow="-60" yWindow="-60" windowWidth="20610" windowHeight="11040" xr2:uid="{00000000-000D-0000-FFFF-FFFF00000000}"/>
  </bookViews>
  <sheets>
    <sheet name="RAPTOR" sheetId="9" r:id="rId1"/>
    <sheet name="PARA-FLEX" sheetId="7" r:id="rId2"/>
    <sheet name="D-FLEX" sheetId="4" r:id="rId3"/>
    <sheet name="GRID-LIGN" sheetId="1" r:id="rId4"/>
    <sheet name="DGF Gear" sheetId="6" r:id="rId5"/>
  </sheets>
  <definedNames>
    <definedName name="_xlnm.Print_Area" localSheetId="2">'D-FLEX'!$A$1:$K$41</definedName>
    <definedName name="_xlnm.Print_Area" localSheetId="4">'DGF Gear'!$A$1:$J$43</definedName>
    <definedName name="_xlnm.Print_Area" localSheetId="3">'GRID-LIGN'!$A$1:$I$45</definedName>
    <definedName name="_xlnm.Print_Area" localSheetId="1">'PARA-FLEX'!$A$1:$I$42</definedName>
    <definedName name="_xlnm.Print_Area" localSheetId="0">RAPTOR!$A$1:$J$40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5" i="9" l="1"/>
  <c r="G26" i="9"/>
  <c r="G27" i="9"/>
  <c r="G28" i="9"/>
  <c r="G29" i="9"/>
  <c r="G30" i="9"/>
  <c r="G31" i="9"/>
  <c r="G32" i="9"/>
  <c r="G33" i="9"/>
  <c r="G34" i="9"/>
  <c r="G24" i="9"/>
  <c r="C18" i="9"/>
  <c r="C14" i="9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22" i="1"/>
  <c r="C17" i="7"/>
  <c r="C13" i="7"/>
  <c r="C19" i="6"/>
  <c r="C15" i="6"/>
  <c r="C17" i="1"/>
  <c r="C13" i="1"/>
  <c r="C19" i="4"/>
  <c r="C16" i="4"/>
</calcChain>
</file>

<file path=xl/sharedStrings.xml><?xml version="1.0" encoding="utf-8"?>
<sst xmlns="http://schemas.openxmlformats.org/spreadsheetml/2006/main" count="227" uniqueCount="119">
  <si>
    <t>MIN. BORE</t>
  </si>
  <si>
    <t>MAX. BORE</t>
  </si>
  <si>
    <t>HP/100</t>
  </si>
  <si>
    <t>MAX SPEED</t>
  </si>
  <si>
    <t>1020T10</t>
  </si>
  <si>
    <t>COUPLING SIZE</t>
  </si>
  <si>
    <t>1030T10</t>
  </si>
  <si>
    <t>1040T10</t>
  </si>
  <si>
    <t>1050T10</t>
  </si>
  <si>
    <t>1060T10</t>
  </si>
  <si>
    <t>1070T10</t>
  </si>
  <si>
    <t>1080T10</t>
  </si>
  <si>
    <t>1090T10</t>
  </si>
  <si>
    <t>1100T10</t>
  </si>
  <si>
    <t>1110T10</t>
  </si>
  <si>
    <t>1120T10</t>
  </si>
  <si>
    <t>1130T10</t>
  </si>
  <si>
    <t>1140T10</t>
  </si>
  <si>
    <t>1150T10</t>
  </si>
  <si>
    <t>1160T10</t>
  </si>
  <si>
    <t>1170T10</t>
  </si>
  <si>
    <t>1180T10</t>
  </si>
  <si>
    <t>1190T10</t>
  </si>
  <si>
    <t>1200T10</t>
  </si>
  <si>
    <t>2.375"</t>
  </si>
  <si>
    <t>2.625"</t>
  </si>
  <si>
    <t>4.1"</t>
  </si>
  <si>
    <t>4.6"</t>
  </si>
  <si>
    <t>5.1"</t>
  </si>
  <si>
    <t>5.8"</t>
  </si>
  <si>
    <t>6.8"</t>
  </si>
  <si>
    <t>13"</t>
  </si>
  <si>
    <t>12"</t>
  </si>
  <si>
    <t>11"</t>
  </si>
  <si>
    <t>10"</t>
  </si>
  <si>
    <t>9"</t>
  </si>
  <si>
    <t>8"</t>
  </si>
  <si>
    <t>7"</t>
  </si>
  <si>
    <t>6"</t>
  </si>
  <si>
    <t>5"</t>
  </si>
  <si>
    <t>4.5"</t>
  </si>
  <si>
    <t>4"</t>
  </si>
  <si>
    <t>3.5"</t>
  </si>
  <si>
    <t>3"</t>
  </si>
  <si>
    <t>2.5"</t>
  </si>
  <si>
    <t>2.125"</t>
  </si>
  <si>
    <t>1.875"</t>
  </si>
  <si>
    <t>1.625"</t>
  </si>
  <si>
    <t>1.375"</t>
  </si>
  <si>
    <t>1.125"</t>
  </si>
  <si>
    <t>HP/100 Calculator</t>
  </si>
  <si>
    <t>Coupling RPM</t>
  </si>
  <si>
    <t>Motor HP</t>
  </si>
  <si>
    <t>Service Factor</t>
  </si>
  <si>
    <t>Torque (in-lbs)</t>
  </si>
  <si>
    <t>Select a coupling with a torque rating greater than the number in the Green cell, Check to see if can accommodate your shaft size</t>
  </si>
  <si>
    <t>J-Seires</t>
  </si>
  <si>
    <t>S-Seires</t>
  </si>
  <si>
    <t>0.875"</t>
  </si>
  <si>
    <t>1.00"</t>
  </si>
  <si>
    <t>SC Spacer</t>
  </si>
  <si>
    <t>2.875"</t>
  </si>
  <si>
    <t>3.375"</t>
  </si>
  <si>
    <t>3.875"</t>
  </si>
  <si>
    <t>3.9375"</t>
  </si>
  <si>
    <t>4.500"</t>
  </si>
  <si>
    <t>5.00"</t>
  </si>
  <si>
    <t>6.00"</t>
  </si>
  <si>
    <t>EPDM &amp; Neoprene</t>
  </si>
  <si>
    <t>Hytrel</t>
  </si>
  <si>
    <t>TORQUE (IN-LBS)</t>
  </si>
  <si>
    <t>-</t>
  </si>
  <si>
    <t>Max. Speed (RPM)</t>
  </si>
  <si>
    <t>Torque (in-lb)</t>
  </si>
  <si>
    <t>Min. Bore (in.)</t>
  </si>
  <si>
    <t>Max. Bore (in.)</t>
  </si>
  <si>
    <t>Max. Speed</t>
  </si>
  <si>
    <t>Flex Hub</t>
  </si>
  <si>
    <t>Rigid Hub</t>
  </si>
  <si>
    <t>Torque Calculator</t>
  </si>
  <si>
    <t>Select a coupling with a HP/100 rating greater than the number in the Green cell, Check to see if can accommodate your shaft size</t>
  </si>
  <si>
    <t>Application Details</t>
  </si>
  <si>
    <t>FBX</t>
  </si>
  <si>
    <t>Taper-Lock</t>
  </si>
  <si>
    <t>BBS</t>
  </si>
  <si>
    <t>PX40</t>
  </si>
  <si>
    <t>PX50</t>
  </si>
  <si>
    <t>PX60</t>
  </si>
  <si>
    <t>PX70</t>
  </si>
  <si>
    <t>PX80</t>
  </si>
  <si>
    <t>PX90</t>
  </si>
  <si>
    <t>PX100</t>
  </si>
  <si>
    <t>PX120</t>
  </si>
  <si>
    <t>PX140</t>
  </si>
  <si>
    <t>PX160</t>
  </si>
  <si>
    <t>PX200</t>
  </si>
  <si>
    <t>PX240</t>
  </si>
  <si>
    <t>PX280</t>
  </si>
  <si>
    <t>PX320</t>
  </si>
  <si>
    <t>PX110</t>
  </si>
  <si>
    <t>E2</t>
  </si>
  <si>
    <t>E3</t>
  </si>
  <si>
    <t>E4</t>
  </si>
  <si>
    <t>E5</t>
  </si>
  <si>
    <t>E10</t>
  </si>
  <si>
    <t>E20</t>
  </si>
  <si>
    <t>E30</t>
  </si>
  <si>
    <t>E40</t>
  </si>
  <si>
    <t>E50</t>
  </si>
  <si>
    <t>E60</t>
  </si>
  <si>
    <t>E70</t>
  </si>
  <si>
    <t>E80</t>
  </si>
  <si>
    <t>Finished Bore</t>
  </si>
  <si>
    <t>QD</t>
  </si>
  <si>
    <t>Select a coupling with a torque rating greater than the number in the Green cell, Check to see if it can accommodate your shaft size</t>
  </si>
  <si>
    <t>Select a coupling with a HP/100 rating greater than the number in the Green cell, Check to see if it can accommodate your shaft size</t>
  </si>
  <si>
    <t>E100</t>
  </si>
  <si>
    <t>E120</t>
  </si>
  <si>
    <t>E140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</si>
</sst>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0.000"/>
    <numFmt numFmtId="166" formatCode="0.0"/>
    <numFmt numFmtId="167" formatCode="0.0000"/>
    <numFmt numFmtId="168" formatCode="&quot;$&quot;#,##0.00"/>
  </numFmts>
  <fonts count="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57">
    <xf numFmtId="0" fontId="0" fillId="0" borderId="0" xfId="0"/>
    <xf numFmtId="164" fontId="0" fillId="0" borderId="0" xfId="1" applyFont="1" applyAlignment="1">
      <alignment horizontal="center"/>
    </xf>
    <xf numFmtId="0" fontId="0" fillId="0" borderId="0" xfId="0" applyAlignment="1">
      <alignment wrapText="1"/>
    </xf>
    <xf numFmtId="0" fontId="3" fillId="0" borderId="2" xfId="0" applyFont="1" applyBorder="1" applyAlignment="1">
      <alignment horizontal="center"/>
    </xf>
    <xf numFmtId="0" fontId="4" fillId="0" borderId="0" xfId="0" applyFont="1"/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5" fillId="0" borderId="0" xfId="0" applyFont="1"/>
    <xf numFmtId="164" fontId="5" fillId="0" borderId="0" xfId="1" applyFont="1" applyAlignment="1">
      <alignment horizontal="center"/>
    </xf>
    <xf numFmtId="0" fontId="5" fillId="0" borderId="0" xfId="0" applyFont="1" applyFill="1"/>
    <xf numFmtId="1" fontId="5" fillId="0" borderId="0" xfId="0" applyNumberFormat="1" applyFont="1" applyFill="1"/>
    <xf numFmtId="0" fontId="5" fillId="0" borderId="0" xfId="0" applyFont="1" applyAlignment="1">
      <alignment wrapText="1"/>
    </xf>
    <xf numFmtId="0" fontId="5" fillId="0" borderId="0" xfId="0" applyFont="1" applyAlignment="1">
      <alignment wrapText="1"/>
    </xf>
    <xf numFmtId="2" fontId="4" fillId="0" borderId="1" xfId="0" applyNumberFormat="1" applyFont="1" applyBorder="1" applyAlignment="1">
      <alignment horizontal="center"/>
    </xf>
    <xf numFmtId="0" fontId="5" fillId="0" borderId="0" xfId="0" applyFont="1" applyAlignment="1">
      <alignment vertical="top" wrapText="1"/>
    </xf>
    <xf numFmtId="165" fontId="4" fillId="0" borderId="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 vertical="top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vertical="top" wrapText="1"/>
    </xf>
    <xf numFmtId="167" fontId="4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5" fillId="0" borderId="0" xfId="0" applyFont="1" applyAlignment="1">
      <alignment vertical="top" wrapText="1"/>
    </xf>
    <xf numFmtId="1" fontId="4" fillId="0" borderId="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0" fontId="5" fillId="0" borderId="0" xfId="0" applyFont="1" applyAlignment="1">
      <alignment vertical="top" wrapText="1"/>
    </xf>
    <xf numFmtId="167" fontId="4" fillId="0" borderId="1" xfId="0" applyNumberFormat="1" applyFont="1" applyFill="1" applyBorder="1" applyAlignment="1">
      <alignment horizontal="center"/>
    </xf>
    <xf numFmtId="0" fontId="5" fillId="0" borderId="0" xfId="0" applyFont="1" applyAlignment="1">
      <alignment vertical="top" wrapText="1"/>
    </xf>
    <xf numFmtId="0" fontId="3" fillId="0" borderId="2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left" vertical="top" wrapText="1"/>
    </xf>
    <xf numFmtId="0" fontId="5" fillId="0" borderId="0" xfId="0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1" fontId="5" fillId="4" borderId="0" xfId="0" applyNumberFormat="1" applyFont="1" applyFill="1" applyAlignment="1">
      <alignment horizontal="center" vertical="center"/>
    </xf>
    <xf numFmtId="166" fontId="5" fillId="4" borderId="0" xfId="0" applyNumberFormat="1" applyFont="1" applyFill="1" applyAlignment="1">
      <alignment horizontal="center" vertical="center"/>
    </xf>
    <xf numFmtId="0" fontId="5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3" fillId="0" borderId="0" xfId="0" applyFont="1" applyBorder="1" applyAlignment="1">
      <alignment vertical="center" wrapText="1"/>
    </xf>
    <xf numFmtId="168" fontId="4" fillId="0" borderId="0" xfId="0" applyNumberFormat="1" applyFont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5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/>
    </xf>
    <xf numFmtId="166" fontId="5" fillId="4" borderId="0" xfId="0" applyNumberFormat="1" applyFont="1" applyFill="1" applyAlignment="1">
      <alignment horizontal="center" vertical="center"/>
    </xf>
    <xf numFmtId="1" fontId="5" fillId="4" borderId="0" xfId="0" applyNumberFormat="1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75940</xdr:colOff>
      <xdr:row>1</xdr:row>
      <xdr:rowOff>108622</xdr:rowOff>
    </xdr:from>
    <xdr:to>
      <xdr:col>4</xdr:col>
      <xdr:colOff>1261375</xdr:colOff>
      <xdr:row>5</xdr:row>
      <xdr:rowOff>120763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78" y="489622"/>
          <a:ext cx="5959841" cy="77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1317668</xdr:colOff>
      <xdr:row>0</xdr:row>
      <xdr:rowOff>11906</xdr:rowOff>
    </xdr:from>
    <xdr:to>
      <xdr:col>7</xdr:col>
      <xdr:colOff>1416844</xdr:colOff>
      <xdr:row>12</xdr:row>
      <xdr:rowOff>120428</xdr:rowOff>
    </xdr:to>
    <xdr:pic>
      <xdr:nvPicPr>
        <xdr:cNvPr id="4" name="Content Placeholder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747043" y="202406"/>
          <a:ext cx="2647113" cy="2632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159284</xdr:colOff>
      <xdr:row>0</xdr:row>
      <xdr:rowOff>120528</xdr:rowOff>
    </xdr:from>
    <xdr:to>
      <xdr:col>5</xdr:col>
      <xdr:colOff>70750</xdr:colOff>
      <xdr:row>4</xdr:row>
      <xdr:rowOff>132669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222" y="311028"/>
          <a:ext cx="5959841" cy="77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714374</xdr:colOff>
      <xdr:row>0</xdr:row>
      <xdr:rowOff>166687</xdr:rowOff>
    </xdr:from>
    <xdr:to>
      <xdr:col>7</xdr:col>
      <xdr:colOff>1304924</xdr:colOff>
      <xdr:row>11</xdr:row>
      <xdr:rowOff>65484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687" y="357187"/>
          <a:ext cx="4114800" cy="2232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206909</xdr:colOff>
      <xdr:row>2</xdr:row>
      <xdr:rowOff>69501</xdr:rowOff>
    </xdr:from>
    <xdr:to>
      <xdr:col>5</xdr:col>
      <xdr:colOff>118375</xdr:colOff>
      <xdr:row>6</xdr:row>
      <xdr:rowOff>81642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052" y="450501"/>
          <a:ext cx="5966644" cy="77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1462768</xdr:colOff>
      <xdr:row>0</xdr:row>
      <xdr:rowOff>178594</xdr:rowOff>
    </xdr:from>
    <xdr:to>
      <xdr:col>8</xdr:col>
      <xdr:colOff>238126</xdr:colOff>
      <xdr:row>14</xdr:row>
      <xdr:rowOff>46052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8" t="8852" r="3216" b="9878"/>
        <a:stretch/>
      </xdr:blipFill>
      <xdr:spPr bwMode="auto">
        <a:xfrm>
          <a:off x="7790089" y="178594"/>
          <a:ext cx="4068537" cy="2806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976080</xdr:colOff>
      <xdr:row>2</xdr:row>
      <xdr:rowOff>0</xdr:rowOff>
    </xdr:from>
    <xdr:to>
      <xdr:col>7</xdr:col>
      <xdr:colOff>281788</xdr:colOff>
      <xdr:row>11</xdr:row>
      <xdr:rowOff>15009</xdr:rowOff>
    </xdr:to>
    <xdr:pic>
      <xdr:nvPicPr>
        <xdr:cNvPr id="4" name="Picture 3" descr="G:\Couplings_clutches_&amp;_brakes\CCB Pics\Grid-Lign_exp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9174" y="381000"/>
          <a:ext cx="3877708" cy="2015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121864</xdr:colOff>
      <xdr:row>1</xdr:row>
      <xdr:rowOff>23577</xdr:rowOff>
    </xdr:from>
    <xdr:to>
      <xdr:col>4</xdr:col>
      <xdr:colOff>643951</xdr:colOff>
      <xdr:row>5</xdr:row>
      <xdr:rowOff>35718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02" y="214077"/>
          <a:ext cx="5963243" cy="77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229021</xdr:colOff>
      <xdr:row>1</xdr:row>
      <xdr:rowOff>130735</xdr:rowOff>
    </xdr:from>
    <xdr:to>
      <xdr:col>4</xdr:col>
      <xdr:colOff>191514</xdr:colOff>
      <xdr:row>5</xdr:row>
      <xdr:rowOff>142876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59" y="511735"/>
          <a:ext cx="5963243" cy="77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1452563</xdr:colOff>
      <xdr:row>0</xdr:row>
      <xdr:rowOff>166689</xdr:rowOff>
    </xdr:from>
    <xdr:to>
      <xdr:col>7</xdr:col>
      <xdr:colOff>504826</xdr:colOff>
      <xdr:row>12</xdr:row>
      <xdr:rowOff>207964</xdr:rowOff>
    </xdr:to>
    <xdr:pic>
      <xdr:nvPicPr>
        <xdr:cNvPr id="4" name="Content Placeholder 6" descr="Gear coupling.bmp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357189"/>
          <a:ext cx="3886200" cy="256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8:M39"/>
  <sheetViews>
    <sheetView tabSelected="1" zoomScale="70" zoomScaleNormal="70" workbookViewId="0">
      <selection activeCell="C9" sqref="C9"/>
    </sheetView>
  </sheetViews>
  <sheetFormatPr baseColWidth="10" defaultColWidth="9.140625" defaultRowHeight="15" x14ac:dyDescent="0.25"/>
  <cols>
    <col min="1" max="1" width="4" customWidth="1"/>
    <col min="2" max="2" width="32.42578125" customWidth="1"/>
    <col min="3" max="3" width="21.42578125" bestFit="1" customWidth="1"/>
    <col min="4" max="4" width="17.7109375" customWidth="1"/>
    <col min="5" max="5" width="19.28515625" customWidth="1"/>
    <col min="6" max="6" width="20.7109375" customWidth="1"/>
    <col min="7" max="7" width="17.42578125" customWidth="1"/>
    <col min="8" max="8" width="34.140625" style="1" customWidth="1"/>
    <col min="9" max="9" width="23.42578125" style="1" customWidth="1"/>
  </cols>
  <sheetData>
    <row r="8" spans="2:13" ht="18.75" x14ac:dyDescent="0.3">
      <c r="B8" s="41" t="s">
        <v>81</v>
      </c>
      <c r="C8" s="41"/>
      <c r="D8" s="8"/>
      <c r="E8" s="8"/>
      <c r="F8" s="8"/>
      <c r="G8" s="8"/>
      <c r="H8" s="9"/>
      <c r="I8" s="9"/>
    </row>
    <row r="9" spans="2:13" ht="18.75" x14ac:dyDescent="0.3">
      <c r="B9" s="30" t="s">
        <v>51</v>
      </c>
      <c r="C9" s="37">
        <v>870</v>
      </c>
      <c r="D9" s="8"/>
      <c r="E9" s="8"/>
      <c r="F9" s="8"/>
      <c r="G9" s="8"/>
      <c r="H9" s="9"/>
      <c r="I9" s="9"/>
    </row>
    <row r="10" spans="2:13" ht="18.75" x14ac:dyDescent="0.3">
      <c r="B10" s="30" t="s">
        <v>52</v>
      </c>
      <c r="C10" s="37">
        <v>500</v>
      </c>
      <c r="D10" s="8"/>
      <c r="E10" s="8"/>
      <c r="F10" s="8"/>
      <c r="G10" s="8"/>
      <c r="H10" s="9"/>
      <c r="I10" s="9"/>
    </row>
    <row r="11" spans="2:13" ht="18.75" x14ac:dyDescent="0.3">
      <c r="B11" s="30" t="s">
        <v>53</v>
      </c>
      <c r="C11" s="37">
        <v>2</v>
      </c>
      <c r="D11" s="8"/>
      <c r="E11" s="8"/>
      <c r="F11" s="8"/>
      <c r="G11" s="8"/>
      <c r="H11" s="9"/>
      <c r="I11" s="9"/>
    </row>
    <row r="12" spans="2:13" ht="18.75" x14ac:dyDescent="0.3">
      <c r="B12" s="10"/>
      <c r="C12" s="10"/>
      <c r="D12" s="8"/>
      <c r="E12" s="8"/>
      <c r="F12" s="8"/>
      <c r="G12" s="8"/>
      <c r="H12" s="9"/>
      <c r="I12" s="9"/>
    </row>
    <row r="13" spans="2:13" ht="18.75" x14ac:dyDescent="0.3">
      <c r="B13" s="41" t="s">
        <v>79</v>
      </c>
      <c r="C13" s="41"/>
      <c r="D13" s="8"/>
      <c r="E13" s="8"/>
      <c r="F13" s="8"/>
      <c r="G13" s="8"/>
      <c r="H13" s="9"/>
      <c r="I13" s="9"/>
    </row>
    <row r="14" spans="2:13" ht="18.75" customHeight="1" x14ac:dyDescent="0.25">
      <c r="B14" s="43" t="s">
        <v>54</v>
      </c>
      <c r="C14" s="45">
        <f>(63025*C10*C11)/C9</f>
        <v>72442.528735632179</v>
      </c>
      <c r="D14" s="42" t="s">
        <v>114</v>
      </c>
      <c r="E14" s="42"/>
      <c r="F14" s="42"/>
      <c r="G14" s="42"/>
      <c r="H14" s="42"/>
      <c r="I14" s="31"/>
      <c r="J14" s="2"/>
      <c r="K14" s="2"/>
      <c r="L14" s="2"/>
      <c r="M14" s="2"/>
    </row>
    <row r="15" spans="2:13" ht="18.75" customHeight="1" x14ac:dyDescent="0.25">
      <c r="B15" s="43"/>
      <c r="C15" s="45"/>
      <c r="D15" s="42"/>
      <c r="E15" s="42"/>
      <c r="F15" s="42"/>
      <c r="G15" s="42"/>
      <c r="H15" s="42"/>
      <c r="I15" s="31"/>
      <c r="J15" s="2"/>
      <c r="K15" s="2"/>
      <c r="L15" s="2"/>
      <c r="M15" s="2"/>
    </row>
    <row r="16" spans="2:13" ht="18.75" x14ac:dyDescent="0.3">
      <c r="B16" s="10"/>
      <c r="C16" s="11"/>
      <c r="D16" s="31"/>
      <c r="E16" s="31"/>
      <c r="F16" s="31"/>
      <c r="G16" s="31"/>
      <c r="H16" s="31"/>
      <c r="I16" s="31"/>
      <c r="J16" s="2"/>
      <c r="K16" s="2"/>
      <c r="L16" s="2"/>
      <c r="M16" s="2"/>
    </row>
    <row r="17" spans="2:13" ht="18.75" x14ac:dyDescent="0.3">
      <c r="B17" s="41" t="s">
        <v>50</v>
      </c>
      <c r="C17" s="41"/>
      <c r="D17" s="22"/>
      <c r="E17" s="22"/>
      <c r="F17" s="22"/>
      <c r="G17" s="22"/>
      <c r="H17" s="22"/>
      <c r="I17" s="28"/>
      <c r="J17" s="2"/>
      <c r="K17" s="2"/>
      <c r="L17" s="2"/>
      <c r="M17" s="2"/>
    </row>
    <row r="18" spans="2:13" ht="18.75" customHeight="1" x14ac:dyDescent="0.25">
      <c r="B18" s="43" t="s">
        <v>2</v>
      </c>
      <c r="C18" s="44">
        <f>(C10*100*C11)/C9</f>
        <v>114.94252873563218</v>
      </c>
      <c r="D18" s="42" t="s">
        <v>115</v>
      </c>
      <c r="E18" s="42"/>
      <c r="F18" s="42"/>
      <c r="G18" s="42"/>
      <c r="H18" s="42"/>
      <c r="I18" s="31"/>
      <c r="J18" s="2"/>
      <c r="K18" s="2"/>
      <c r="L18" s="2"/>
      <c r="M18" s="2"/>
    </row>
    <row r="19" spans="2:13" ht="18.75" customHeight="1" x14ac:dyDescent="0.25">
      <c r="B19" s="43"/>
      <c r="C19" s="44"/>
      <c r="D19" s="42"/>
      <c r="E19" s="42"/>
      <c r="F19" s="42"/>
      <c r="G19" s="42"/>
      <c r="H19" s="42"/>
      <c r="I19" s="31"/>
      <c r="J19" s="2"/>
      <c r="K19" s="2"/>
      <c r="L19" s="2"/>
      <c r="M19" s="2"/>
    </row>
    <row r="20" spans="2:13" ht="19.5" thickBot="1" x14ac:dyDescent="0.35">
      <c r="B20" s="10"/>
      <c r="C20" s="11"/>
      <c r="D20" s="13"/>
      <c r="E20" s="13"/>
      <c r="F20" s="13"/>
      <c r="G20" s="13"/>
      <c r="H20" s="13"/>
      <c r="I20" s="13"/>
      <c r="J20" s="2"/>
      <c r="K20" s="2"/>
      <c r="L20" s="2"/>
      <c r="M20" s="2"/>
    </row>
    <row r="21" spans="2:13" ht="24" customHeight="1" thickBot="1" x14ac:dyDescent="0.3">
      <c r="B21" s="46" t="s">
        <v>5</v>
      </c>
      <c r="C21" s="47" t="s">
        <v>75</v>
      </c>
      <c r="D21" s="48"/>
      <c r="E21" s="49"/>
      <c r="F21" s="50" t="s">
        <v>73</v>
      </c>
      <c r="G21" s="52" t="s">
        <v>2</v>
      </c>
      <c r="H21" s="50" t="s">
        <v>72</v>
      </c>
      <c r="I21" s="39"/>
    </row>
    <row r="22" spans="2:13" ht="24" thickBot="1" x14ac:dyDescent="0.3">
      <c r="B22" s="46"/>
      <c r="C22" s="29" t="s">
        <v>112</v>
      </c>
      <c r="D22" s="21" t="s">
        <v>83</v>
      </c>
      <c r="E22" s="21" t="s">
        <v>113</v>
      </c>
      <c r="F22" s="51"/>
      <c r="G22" s="53"/>
      <c r="H22" s="54"/>
      <c r="I22" s="39"/>
    </row>
    <row r="23" spans="2:13" ht="5.25" customHeight="1" x14ac:dyDescent="0.35">
      <c r="B23" s="4"/>
      <c r="C23" s="4"/>
      <c r="D23" s="4"/>
      <c r="E23" s="4"/>
      <c r="F23" s="4"/>
      <c r="G23" s="4"/>
      <c r="H23" s="4"/>
      <c r="I23" s="4"/>
    </row>
    <row r="24" spans="2:13" ht="23.25" x14ac:dyDescent="0.35">
      <c r="B24" s="5" t="s">
        <v>100</v>
      </c>
      <c r="C24" s="16">
        <v>1.125</v>
      </c>
      <c r="D24" s="6" t="s">
        <v>71</v>
      </c>
      <c r="E24" s="6" t="s">
        <v>71</v>
      </c>
      <c r="F24" s="6">
        <v>194</v>
      </c>
      <c r="G24" s="14">
        <f>F24*0.00159</f>
        <v>0.30846000000000001</v>
      </c>
      <c r="H24" s="6">
        <v>7500</v>
      </c>
      <c r="I24" s="40"/>
    </row>
    <row r="25" spans="2:13" ht="23.25" x14ac:dyDescent="0.35">
      <c r="B25" s="5" t="s">
        <v>101</v>
      </c>
      <c r="C25" s="16">
        <v>1.375</v>
      </c>
      <c r="D25" s="6">
        <v>1</v>
      </c>
      <c r="E25" s="6" t="s">
        <v>71</v>
      </c>
      <c r="F25" s="6">
        <v>371</v>
      </c>
      <c r="G25" s="14">
        <f t="shared" ref="G25:G34" si="0">F25*0.00159</f>
        <v>0.58989000000000003</v>
      </c>
      <c r="H25" s="6">
        <v>7500</v>
      </c>
      <c r="I25" s="40"/>
    </row>
    <row r="26" spans="2:13" ht="23.25" x14ac:dyDescent="0.35">
      <c r="B26" s="5" t="s">
        <v>102</v>
      </c>
      <c r="C26" s="16">
        <v>1.625</v>
      </c>
      <c r="D26" s="6">
        <v>1</v>
      </c>
      <c r="E26" s="25">
        <v>1.1875</v>
      </c>
      <c r="F26" s="6">
        <v>558</v>
      </c>
      <c r="G26" s="14">
        <f t="shared" si="0"/>
        <v>0.88722000000000001</v>
      </c>
      <c r="H26" s="6">
        <v>7500</v>
      </c>
      <c r="I26" s="40"/>
    </row>
    <row r="27" spans="2:13" ht="23.25" x14ac:dyDescent="0.35">
      <c r="B27" s="5" t="s">
        <v>103</v>
      </c>
      <c r="C27" s="16">
        <v>1.875</v>
      </c>
      <c r="D27" s="6">
        <v>1.125</v>
      </c>
      <c r="E27" s="27">
        <v>1.6875</v>
      </c>
      <c r="F27" s="6">
        <v>926</v>
      </c>
      <c r="G27" s="14">
        <f t="shared" si="0"/>
        <v>1.47234</v>
      </c>
      <c r="H27" s="6">
        <v>7500</v>
      </c>
      <c r="I27" s="40"/>
    </row>
    <row r="28" spans="2:13" ht="23.25" x14ac:dyDescent="0.35">
      <c r="B28" s="5" t="s">
        <v>104</v>
      </c>
      <c r="C28" s="16">
        <v>2.125</v>
      </c>
      <c r="D28" s="6">
        <v>1.4375</v>
      </c>
      <c r="E28" s="25">
        <v>2</v>
      </c>
      <c r="F28" s="6">
        <v>1456</v>
      </c>
      <c r="G28" s="14">
        <f t="shared" si="0"/>
        <v>2.3150400000000002</v>
      </c>
      <c r="H28" s="6">
        <v>7500</v>
      </c>
      <c r="I28" s="40"/>
    </row>
    <row r="29" spans="2:13" ht="23.25" x14ac:dyDescent="0.35">
      <c r="B29" s="5" t="s">
        <v>105</v>
      </c>
      <c r="C29" s="16">
        <v>2.375</v>
      </c>
      <c r="D29" s="6">
        <v>1.6875</v>
      </c>
      <c r="E29" s="25">
        <v>2.625</v>
      </c>
      <c r="F29" s="6">
        <v>2308</v>
      </c>
      <c r="G29" s="14">
        <f t="shared" si="0"/>
        <v>3.6697200000000003</v>
      </c>
      <c r="H29" s="6">
        <v>6600</v>
      </c>
      <c r="I29" s="40"/>
    </row>
    <row r="30" spans="2:13" ht="23.25" x14ac:dyDescent="0.35">
      <c r="B30" s="5" t="s">
        <v>106</v>
      </c>
      <c r="C30" s="16">
        <v>2.875</v>
      </c>
      <c r="D30" s="6">
        <v>2.125</v>
      </c>
      <c r="E30" s="25">
        <v>2.9375</v>
      </c>
      <c r="F30" s="7">
        <v>3651</v>
      </c>
      <c r="G30" s="14">
        <f t="shared" si="0"/>
        <v>5.8050899999999999</v>
      </c>
      <c r="H30" s="6">
        <v>5800</v>
      </c>
      <c r="I30" s="40"/>
    </row>
    <row r="31" spans="2:13" ht="23.25" x14ac:dyDescent="0.35">
      <c r="B31" s="5" t="s">
        <v>107</v>
      </c>
      <c r="C31" s="16">
        <v>3.375</v>
      </c>
      <c r="D31" s="6">
        <v>2.6875</v>
      </c>
      <c r="E31" s="25">
        <v>3.5</v>
      </c>
      <c r="F31" s="7">
        <v>5504</v>
      </c>
      <c r="G31" s="14">
        <f t="shared" si="0"/>
        <v>8.75136</v>
      </c>
      <c r="H31" s="6">
        <v>5000</v>
      </c>
      <c r="I31" s="40"/>
    </row>
    <row r="32" spans="2:13" ht="23.25" x14ac:dyDescent="0.35">
      <c r="B32" s="5" t="s">
        <v>108</v>
      </c>
      <c r="C32" s="16">
        <v>3.625</v>
      </c>
      <c r="D32" s="6">
        <v>2.6875</v>
      </c>
      <c r="E32" s="25">
        <v>3.5</v>
      </c>
      <c r="F32" s="7">
        <v>7656</v>
      </c>
      <c r="G32" s="14">
        <f t="shared" si="0"/>
        <v>12.17304</v>
      </c>
      <c r="H32" s="6">
        <v>4200</v>
      </c>
      <c r="I32" s="40"/>
    </row>
    <row r="33" spans="2:13" ht="23.25" x14ac:dyDescent="0.35">
      <c r="B33" s="5" t="s">
        <v>109</v>
      </c>
      <c r="C33" s="16">
        <v>4</v>
      </c>
      <c r="D33" s="6">
        <v>3.25</v>
      </c>
      <c r="E33" s="25">
        <v>4</v>
      </c>
      <c r="F33" s="7">
        <v>12505</v>
      </c>
      <c r="G33" s="14">
        <f t="shared" si="0"/>
        <v>19.882950000000001</v>
      </c>
      <c r="H33" s="6">
        <v>3800</v>
      </c>
      <c r="I33" s="40"/>
    </row>
    <row r="34" spans="2:13" ht="23.25" x14ac:dyDescent="0.35">
      <c r="B34" s="5" t="s">
        <v>110</v>
      </c>
      <c r="C34" s="16">
        <v>4.5</v>
      </c>
      <c r="D34" s="6">
        <v>3.9375</v>
      </c>
      <c r="E34" s="25">
        <v>4.5</v>
      </c>
      <c r="F34" s="7">
        <v>22132</v>
      </c>
      <c r="G34" s="14">
        <f t="shared" si="0"/>
        <v>35.189880000000002</v>
      </c>
      <c r="H34" s="6">
        <v>3600</v>
      </c>
      <c r="I34" s="40"/>
    </row>
    <row r="35" spans="2:13" ht="23.25" x14ac:dyDescent="0.35">
      <c r="B35" s="5" t="s">
        <v>111</v>
      </c>
      <c r="C35" s="16">
        <v>6</v>
      </c>
      <c r="D35" s="6">
        <v>4.4375</v>
      </c>
      <c r="E35" s="25">
        <v>5.5</v>
      </c>
      <c r="F35" s="7">
        <v>39503</v>
      </c>
      <c r="G35" s="14">
        <v>62.7</v>
      </c>
      <c r="H35" s="6">
        <v>2000</v>
      </c>
      <c r="I35" s="40"/>
    </row>
    <row r="36" spans="2:13" ht="23.25" x14ac:dyDescent="0.35">
      <c r="B36" s="5" t="s">
        <v>116</v>
      </c>
      <c r="C36" s="16">
        <v>6.75</v>
      </c>
      <c r="D36" s="6">
        <v>4.9400000000000004</v>
      </c>
      <c r="E36" s="25">
        <v>5.5</v>
      </c>
      <c r="F36" s="7">
        <v>85085</v>
      </c>
      <c r="G36" s="14">
        <v>135</v>
      </c>
      <c r="H36" s="6">
        <v>1900</v>
      </c>
      <c r="I36" s="40"/>
    </row>
    <row r="37" spans="2:13" ht="23.25" x14ac:dyDescent="0.35">
      <c r="B37" s="5" t="s">
        <v>117</v>
      </c>
      <c r="C37" s="16">
        <v>7.5</v>
      </c>
      <c r="D37" s="6">
        <v>5</v>
      </c>
      <c r="E37" s="25">
        <v>6</v>
      </c>
      <c r="F37" s="7">
        <v>170170</v>
      </c>
      <c r="G37" s="14">
        <v>270</v>
      </c>
      <c r="H37" s="6">
        <v>1800</v>
      </c>
      <c r="I37" s="40"/>
    </row>
    <row r="38" spans="2:13" ht="23.25" x14ac:dyDescent="0.35">
      <c r="B38" s="5" t="s">
        <v>118</v>
      </c>
      <c r="C38" s="16">
        <v>9</v>
      </c>
      <c r="D38" s="6">
        <v>7</v>
      </c>
      <c r="E38" s="25">
        <v>7</v>
      </c>
      <c r="F38" s="7">
        <v>340340</v>
      </c>
      <c r="G38" s="14">
        <v>540</v>
      </c>
      <c r="H38" s="6">
        <v>1500</v>
      </c>
      <c r="I38" s="40"/>
    </row>
    <row r="39" spans="2:13" s="1" customFormat="1" ht="5.25" customHeight="1" x14ac:dyDescent="0.25">
      <c r="B39"/>
      <c r="C39"/>
      <c r="D39"/>
      <c r="E39"/>
      <c r="F39"/>
      <c r="G39"/>
      <c r="J39"/>
      <c r="K39"/>
      <c r="L39"/>
      <c r="M39"/>
    </row>
  </sheetData>
  <sheetProtection algorithmName="SHA-512" hashValue="WF5tLszEbM1ue6b4nprEZ5PkYQRty1OVNIxCxLVM7LdntMBfcWi/5fac6HV0Pqr/DojsV7VZzkI0fMwvvf5SNw==" saltValue="IUNPnxPGVSI7cX0tV0xe6w==" spinCount="100000" sheet="1" objects="1" scenarios="1" selectLockedCells="1"/>
  <mergeCells count="14">
    <mergeCell ref="B21:B22"/>
    <mergeCell ref="C21:E21"/>
    <mergeCell ref="F21:F22"/>
    <mergeCell ref="G21:G22"/>
    <mergeCell ref="H21:H22"/>
    <mergeCell ref="B8:C8"/>
    <mergeCell ref="B13:C13"/>
    <mergeCell ref="B17:C17"/>
    <mergeCell ref="D14:H15"/>
    <mergeCell ref="D18:H19"/>
    <mergeCell ref="B18:B19"/>
    <mergeCell ref="C18:C19"/>
    <mergeCell ref="B14:B15"/>
    <mergeCell ref="C14:C15"/>
  </mergeCells>
  <pageMargins left="0.7" right="0.7" top="0.75" bottom="0.75" header="0.3" footer="0.3"/>
  <pageSetup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L38"/>
  <sheetViews>
    <sheetView zoomScale="80" zoomScaleNormal="80" workbookViewId="0">
      <selection activeCell="C10" sqref="C10"/>
    </sheetView>
  </sheetViews>
  <sheetFormatPr baseColWidth="10" defaultColWidth="9.140625" defaultRowHeight="15" x14ac:dyDescent="0.25"/>
  <cols>
    <col min="1" max="1" width="4" customWidth="1"/>
    <col min="2" max="2" width="32.42578125" customWidth="1"/>
    <col min="3" max="3" width="19.5703125" customWidth="1"/>
    <col min="4" max="5" width="19.28515625" customWidth="1"/>
    <col min="6" max="6" width="27.5703125" customWidth="1"/>
    <col min="7" max="7" width="25.42578125" bestFit="1" customWidth="1"/>
    <col min="8" max="8" width="23.42578125" style="1" customWidth="1"/>
  </cols>
  <sheetData>
    <row r="7" spans="2:12" ht="18.75" x14ac:dyDescent="0.3">
      <c r="B7" s="41" t="s">
        <v>81</v>
      </c>
      <c r="C7" s="41"/>
      <c r="D7" s="8"/>
      <c r="E7" s="8"/>
      <c r="F7" s="8"/>
      <c r="G7" s="8"/>
      <c r="H7" s="9"/>
    </row>
    <row r="8" spans="2:12" ht="18.75" x14ac:dyDescent="0.3">
      <c r="B8" s="34" t="s">
        <v>51</v>
      </c>
      <c r="C8" s="38">
        <v>1800</v>
      </c>
      <c r="D8" s="8"/>
      <c r="E8" s="8"/>
      <c r="F8" s="8"/>
      <c r="G8" s="8"/>
      <c r="H8" s="9"/>
    </row>
    <row r="9" spans="2:12" ht="18.75" x14ac:dyDescent="0.3">
      <c r="B9" s="34" t="s">
        <v>52</v>
      </c>
      <c r="C9" s="38">
        <v>50</v>
      </c>
      <c r="D9" s="8"/>
      <c r="E9" s="8"/>
      <c r="F9" s="8"/>
      <c r="G9" s="8"/>
      <c r="H9" s="9"/>
    </row>
    <row r="10" spans="2:12" ht="18.75" x14ac:dyDescent="0.3">
      <c r="B10" s="34" t="s">
        <v>53</v>
      </c>
      <c r="C10" s="38">
        <v>1.4</v>
      </c>
      <c r="D10" s="8"/>
      <c r="E10" s="8"/>
      <c r="F10" s="8"/>
      <c r="G10" s="8"/>
      <c r="H10" s="9"/>
    </row>
    <row r="11" spans="2:12" ht="18.75" x14ac:dyDescent="0.3">
      <c r="B11" s="10"/>
      <c r="C11" s="10"/>
      <c r="D11" s="8"/>
      <c r="E11" s="8"/>
      <c r="F11" s="8"/>
      <c r="G11" s="8"/>
      <c r="H11" s="9"/>
    </row>
    <row r="12" spans="2:12" ht="18.75" x14ac:dyDescent="0.3">
      <c r="B12" s="41" t="s">
        <v>79</v>
      </c>
      <c r="C12" s="41"/>
      <c r="D12" s="8"/>
      <c r="E12" s="8"/>
      <c r="F12" s="8"/>
      <c r="G12" s="8"/>
      <c r="H12" s="9"/>
    </row>
    <row r="13" spans="2:12" ht="18.75" customHeight="1" x14ac:dyDescent="0.25">
      <c r="B13" s="43" t="s">
        <v>54</v>
      </c>
      <c r="C13" s="45">
        <f>(63025*C9*C10)/C8</f>
        <v>2450.9722222222222</v>
      </c>
      <c r="D13" s="55" t="s">
        <v>114</v>
      </c>
      <c r="E13" s="55"/>
      <c r="F13" s="55"/>
      <c r="G13" s="55"/>
      <c r="H13" s="55"/>
      <c r="I13" s="2"/>
      <c r="J13" s="2"/>
      <c r="K13" s="2"/>
      <c r="L13" s="2"/>
    </row>
    <row r="14" spans="2:12" ht="18.75" customHeight="1" x14ac:dyDescent="0.25">
      <c r="B14" s="43"/>
      <c r="C14" s="45"/>
      <c r="D14" s="55"/>
      <c r="E14" s="55"/>
      <c r="F14" s="55"/>
      <c r="G14" s="55"/>
      <c r="H14" s="55"/>
      <c r="I14" s="2"/>
      <c r="J14" s="2"/>
      <c r="K14" s="2"/>
      <c r="L14" s="2"/>
    </row>
    <row r="15" spans="2:12" ht="18.75" x14ac:dyDescent="0.3">
      <c r="B15" s="10"/>
      <c r="C15" s="11"/>
      <c r="D15" s="15"/>
      <c r="E15" s="19"/>
      <c r="F15" s="19"/>
      <c r="G15" s="19"/>
      <c r="H15" s="19"/>
      <c r="I15" s="2"/>
      <c r="J15" s="2"/>
      <c r="K15" s="2"/>
      <c r="L15" s="2"/>
    </row>
    <row r="16" spans="2:12" ht="18.75" x14ac:dyDescent="0.3">
      <c r="B16" s="41" t="s">
        <v>50</v>
      </c>
      <c r="C16" s="41"/>
      <c r="D16" s="15"/>
      <c r="E16" s="15"/>
      <c r="F16" s="15"/>
      <c r="G16" s="15"/>
      <c r="H16" s="15"/>
      <c r="I16" s="2"/>
      <c r="J16" s="2"/>
      <c r="K16" s="2"/>
      <c r="L16" s="2"/>
    </row>
    <row r="17" spans="2:12" ht="18.75" customHeight="1" x14ac:dyDescent="0.25">
      <c r="B17" s="43" t="s">
        <v>2</v>
      </c>
      <c r="C17" s="44">
        <f>(C9*100*C10)/C8</f>
        <v>3.8888888888888888</v>
      </c>
      <c r="D17" s="56" t="s">
        <v>115</v>
      </c>
      <c r="E17" s="56"/>
      <c r="F17" s="56"/>
      <c r="G17" s="56"/>
      <c r="H17" s="56"/>
      <c r="I17" s="2"/>
      <c r="J17" s="2"/>
      <c r="K17" s="2"/>
      <c r="L17" s="2"/>
    </row>
    <row r="18" spans="2:12" ht="18.75" customHeight="1" x14ac:dyDescent="0.25">
      <c r="B18" s="43"/>
      <c r="C18" s="44"/>
      <c r="D18" s="56"/>
      <c r="E18" s="56"/>
      <c r="F18" s="56"/>
      <c r="G18" s="56"/>
      <c r="H18" s="56"/>
      <c r="I18" s="2"/>
      <c r="J18" s="2"/>
      <c r="K18" s="2"/>
      <c r="L18" s="2"/>
    </row>
    <row r="19" spans="2:12" ht="19.5" thickBot="1" x14ac:dyDescent="0.35">
      <c r="B19" s="10"/>
      <c r="C19" s="11"/>
      <c r="D19" s="13"/>
      <c r="E19" s="13"/>
      <c r="F19" s="13"/>
      <c r="G19" s="13"/>
      <c r="H19" s="13"/>
      <c r="I19" s="2"/>
      <c r="J19" s="2"/>
      <c r="K19" s="2"/>
      <c r="L19" s="2"/>
    </row>
    <row r="20" spans="2:12" ht="24" thickBot="1" x14ac:dyDescent="0.3">
      <c r="B20" s="46" t="s">
        <v>5</v>
      </c>
      <c r="C20" s="47" t="s">
        <v>75</v>
      </c>
      <c r="D20" s="48"/>
      <c r="E20" s="49"/>
      <c r="F20" s="52" t="s">
        <v>73</v>
      </c>
      <c r="G20" s="52" t="s">
        <v>2</v>
      </c>
      <c r="H20" s="50" t="s">
        <v>72</v>
      </c>
    </row>
    <row r="21" spans="2:12" ht="24" thickBot="1" x14ac:dyDescent="0.3">
      <c r="B21" s="46"/>
      <c r="C21" s="18" t="s">
        <v>83</v>
      </c>
      <c r="D21" s="18" t="s">
        <v>82</v>
      </c>
      <c r="E21" s="18" t="s">
        <v>84</v>
      </c>
      <c r="F21" s="53"/>
      <c r="G21" s="53"/>
      <c r="H21" s="54"/>
    </row>
    <row r="22" spans="2:12" ht="5.25" customHeight="1" x14ac:dyDescent="0.35">
      <c r="B22" s="4"/>
      <c r="C22" s="4"/>
      <c r="D22" s="4"/>
      <c r="E22" s="4"/>
      <c r="F22" s="4"/>
      <c r="G22" s="4"/>
      <c r="H22" s="4"/>
    </row>
    <row r="23" spans="2:12" ht="23.25" x14ac:dyDescent="0.35">
      <c r="B23" s="5" t="s">
        <v>85</v>
      </c>
      <c r="C23" s="16">
        <v>1</v>
      </c>
      <c r="D23" s="6">
        <v>1.4375</v>
      </c>
      <c r="E23" s="6" t="s">
        <v>71</v>
      </c>
      <c r="F23" s="6">
        <v>429</v>
      </c>
      <c r="G23" s="14">
        <v>0.68</v>
      </c>
      <c r="H23" s="6">
        <v>4500</v>
      </c>
    </row>
    <row r="24" spans="2:12" ht="23.25" x14ac:dyDescent="0.35">
      <c r="B24" s="5" t="s">
        <v>86</v>
      </c>
      <c r="C24" s="16">
        <v>1.125</v>
      </c>
      <c r="D24" s="6">
        <v>1.875</v>
      </c>
      <c r="E24" s="6" t="s">
        <v>71</v>
      </c>
      <c r="F24" s="6">
        <v>900</v>
      </c>
      <c r="G24" s="14">
        <v>1.43</v>
      </c>
      <c r="H24" s="6">
        <v>4500</v>
      </c>
    </row>
    <row r="25" spans="2:12" ht="23.25" x14ac:dyDescent="0.35">
      <c r="B25" s="5" t="s">
        <v>87</v>
      </c>
      <c r="C25" s="20">
        <v>1.4375</v>
      </c>
      <c r="D25" s="6">
        <v>2.1875</v>
      </c>
      <c r="E25" s="16">
        <v>1.5</v>
      </c>
      <c r="F25" s="6">
        <v>1800</v>
      </c>
      <c r="G25" s="14">
        <v>2.86</v>
      </c>
      <c r="H25" s="6">
        <v>4000</v>
      </c>
    </row>
    <row r="26" spans="2:12" ht="23.25" x14ac:dyDescent="0.35">
      <c r="B26" s="5" t="s">
        <v>88</v>
      </c>
      <c r="C26" s="20">
        <v>1.6875</v>
      </c>
      <c r="D26" s="6">
        <v>2.375</v>
      </c>
      <c r="E26" s="16">
        <v>2.125</v>
      </c>
      <c r="F26" s="6">
        <v>2200</v>
      </c>
      <c r="G26" s="14">
        <v>3.49</v>
      </c>
      <c r="H26" s="6">
        <v>3600</v>
      </c>
    </row>
    <row r="27" spans="2:12" ht="23.25" x14ac:dyDescent="0.35">
      <c r="B27" s="5" t="s">
        <v>89</v>
      </c>
      <c r="C27" s="16">
        <v>2.125</v>
      </c>
      <c r="D27" s="6">
        <v>2.875</v>
      </c>
      <c r="E27" s="16">
        <v>2.5625</v>
      </c>
      <c r="F27" s="6">
        <v>3605</v>
      </c>
      <c r="G27" s="14">
        <v>5.72</v>
      </c>
      <c r="H27" s="6">
        <v>3100</v>
      </c>
    </row>
    <row r="28" spans="2:12" ht="23.25" x14ac:dyDescent="0.35">
      <c r="B28" s="5" t="s">
        <v>90</v>
      </c>
      <c r="C28" s="20">
        <v>2.6875</v>
      </c>
      <c r="D28" s="6">
        <v>3.375</v>
      </c>
      <c r="E28" s="16">
        <v>2.75</v>
      </c>
      <c r="F28" s="6">
        <v>4502</v>
      </c>
      <c r="G28" s="14">
        <v>7.15</v>
      </c>
      <c r="H28" s="6">
        <v>2800</v>
      </c>
    </row>
    <row r="29" spans="2:12" ht="23.25" x14ac:dyDescent="0.35">
      <c r="B29" s="5" t="s">
        <v>91</v>
      </c>
      <c r="C29" s="20">
        <v>2.6875</v>
      </c>
      <c r="D29" s="6">
        <v>3.375</v>
      </c>
      <c r="E29" s="16">
        <v>3.25</v>
      </c>
      <c r="F29" s="7">
        <v>5402</v>
      </c>
      <c r="G29" s="14">
        <v>8.58</v>
      </c>
      <c r="H29" s="6">
        <v>2600</v>
      </c>
    </row>
    <row r="30" spans="2:12" ht="23.25" x14ac:dyDescent="0.35">
      <c r="B30" s="5" t="s">
        <v>99</v>
      </c>
      <c r="C30" s="20">
        <v>2.6875</v>
      </c>
      <c r="D30" s="6">
        <v>3.75</v>
      </c>
      <c r="E30" s="20">
        <v>3.9375</v>
      </c>
      <c r="F30" s="7">
        <v>7750</v>
      </c>
      <c r="G30" s="14">
        <v>12.3</v>
      </c>
      <c r="H30" s="6">
        <v>2300</v>
      </c>
    </row>
    <row r="31" spans="2:12" ht="23.25" x14ac:dyDescent="0.35">
      <c r="B31" s="5" t="s">
        <v>92</v>
      </c>
      <c r="C31" s="16">
        <v>3.25</v>
      </c>
      <c r="D31" s="6">
        <v>3.75</v>
      </c>
      <c r="E31" s="16">
        <v>4</v>
      </c>
      <c r="F31" s="7">
        <v>12605</v>
      </c>
      <c r="G31" s="14">
        <v>20</v>
      </c>
      <c r="H31" s="6">
        <v>2100</v>
      </c>
    </row>
    <row r="32" spans="2:12" ht="23.25" x14ac:dyDescent="0.35">
      <c r="B32" s="5" t="s">
        <v>93</v>
      </c>
      <c r="C32" s="20">
        <v>3.9375</v>
      </c>
      <c r="D32" s="6" t="s">
        <v>71</v>
      </c>
      <c r="E32" s="16">
        <v>4.5</v>
      </c>
      <c r="F32" s="7">
        <v>27590</v>
      </c>
      <c r="G32" s="14">
        <v>44</v>
      </c>
      <c r="H32" s="6">
        <v>1840</v>
      </c>
    </row>
    <row r="33" spans="2:12" ht="23.25" x14ac:dyDescent="0.35">
      <c r="B33" s="5" t="s">
        <v>94</v>
      </c>
      <c r="C33" s="20">
        <v>4.4375</v>
      </c>
      <c r="D33" s="6" t="s">
        <v>71</v>
      </c>
      <c r="E33" s="16">
        <v>6</v>
      </c>
      <c r="F33" s="7">
        <v>37800</v>
      </c>
      <c r="G33" s="14">
        <v>60</v>
      </c>
      <c r="H33" s="6">
        <v>1560</v>
      </c>
    </row>
    <row r="34" spans="2:12" ht="23.25" x14ac:dyDescent="0.35">
      <c r="B34" s="5" t="s">
        <v>95</v>
      </c>
      <c r="C34" s="20">
        <v>4.9375</v>
      </c>
      <c r="D34" s="6" t="s">
        <v>71</v>
      </c>
      <c r="E34" s="16">
        <v>6.75</v>
      </c>
      <c r="F34" s="7">
        <v>82500</v>
      </c>
      <c r="G34" s="14">
        <v>131</v>
      </c>
      <c r="H34" s="6">
        <v>1300</v>
      </c>
    </row>
    <row r="35" spans="2:12" ht="23.25" x14ac:dyDescent="0.35">
      <c r="B35" s="5" t="s">
        <v>96</v>
      </c>
      <c r="C35" s="16">
        <v>5</v>
      </c>
      <c r="D35" s="6" t="s">
        <v>71</v>
      </c>
      <c r="E35" s="16">
        <v>7.5</v>
      </c>
      <c r="F35" s="7">
        <v>151200</v>
      </c>
      <c r="G35" s="14">
        <v>240</v>
      </c>
      <c r="H35" s="6">
        <v>1080</v>
      </c>
    </row>
    <row r="36" spans="2:12" ht="23.25" x14ac:dyDescent="0.35">
      <c r="B36" s="5" t="s">
        <v>97</v>
      </c>
      <c r="C36" s="16">
        <v>7</v>
      </c>
      <c r="D36" s="6" t="s">
        <v>71</v>
      </c>
      <c r="E36" s="16">
        <v>9</v>
      </c>
      <c r="F36" s="7">
        <v>302200</v>
      </c>
      <c r="G36" s="14">
        <v>480</v>
      </c>
      <c r="H36" s="6">
        <v>910</v>
      </c>
    </row>
    <row r="37" spans="2:12" ht="23.25" x14ac:dyDescent="0.35">
      <c r="B37" s="5" t="s">
        <v>98</v>
      </c>
      <c r="C37" s="16">
        <v>8</v>
      </c>
      <c r="D37" s="6" t="s">
        <v>71</v>
      </c>
      <c r="E37" s="16">
        <v>11</v>
      </c>
      <c r="F37" s="7">
        <v>453000</v>
      </c>
      <c r="G37" s="14">
        <v>719</v>
      </c>
      <c r="H37" s="6">
        <v>810</v>
      </c>
    </row>
    <row r="38" spans="2:12" s="1" customFormat="1" ht="5.25" customHeight="1" x14ac:dyDescent="0.25">
      <c r="B38"/>
      <c r="C38"/>
      <c r="D38"/>
      <c r="E38"/>
      <c r="F38"/>
      <c r="G38"/>
      <c r="I38"/>
      <c r="J38"/>
      <c r="K38"/>
      <c r="L38"/>
    </row>
  </sheetData>
  <sheetProtection algorithmName="SHA-512" hashValue="8TRV0xVUzYwKmcUL7vVN4W7KLKpJcBQSAM4MTqxUlcdqenL0Sc/cs+MOCFcbOZPGt0buVaPitQ27OvnmX5Zt+w==" saltValue="caYK+V4gXEm5O0oGQU59+A==" spinCount="100000" sheet="1" objects="1" scenarios="1" selectLockedCells="1"/>
  <mergeCells count="14">
    <mergeCell ref="B7:C7"/>
    <mergeCell ref="B12:C12"/>
    <mergeCell ref="B16:C16"/>
    <mergeCell ref="B20:B21"/>
    <mergeCell ref="H20:H21"/>
    <mergeCell ref="C20:E20"/>
    <mergeCell ref="D13:H14"/>
    <mergeCell ref="B13:B14"/>
    <mergeCell ref="C13:C14"/>
    <mergeCell ref="B17:B18"/>
    <mergeCell ref="C17:C18"/>
    <mergeCell ref="D17:H18"/>
    <mergeCell ref="F20:F21"/>
    <mergeCell ref="G20:G21"/>
  </mergeCells>
  <pageMargins left="0.7" right="0.7" top="0.75" bottom="0.75" header="0.3" footer="0.3"/>
  <pageSetup scale="5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0:N37"/>
  <sheetViews>
    <sheetView zoomScale="70" zoomScaleNormal="70" workbookViewId="0">
      <selection activeCell="C12" sqref="C12"/>
    </sheetView>
  </sheetViews>
  <sheetFormatPr baseColWidth="10" defaultColWidth="9.140625" defaultRowHeight="15" x14ac:dyDescent="0.25"/>
  <cols>
    <col min="1" max="1" width="4" customWidth="1"/>
    <col min="2" max="2" width="32.42578125" customWidth="1"/>
    <col min="3" max="3" width="19.5703125" customWidth="1"/>
    <col min="4" max="5" width="19.28515625" customWidth="1"/>
    <col min="6" max="6" width="27.5703125" customWidth="1"/>
    <col min="7" max="7" width="25.42578125" bestFit="1" customWidth="1"/>
    <col min="8" max="8" width="26.28515625" customWidth="1"/>
    <col min="9" max="9" width="19.140625" customWidth="1"/>
    <col min="10" max="10" width="23.42578125" style="1" customWidth="1"/>
  </cols>
  <sheetData>
    <row r="10" spans="2:14" ht="18.75" x14ac:dyDescent="0.3">
      <c r="B10" s="41" t="s">
        <v>81</v>
      </c>
      <c r="C10" s="41"/>
      <c r="D10" s="8"/>
      <c r="E10" s="8"/>
      <c r="F10" s="8"/>
      <c r="G10" s="8"/>
      <c r="H10" s="8"/>
      <c r="I10" s="8"/>
      <c r="J10" s="9"/>
    </row>
    <row r="11" spans="2:14" ht="18.75" x14ac:dyDescent="0.3">
      <c r="B11" s="30" t="s">
        <v>51</v>
      </c>
      <c r="C11" s="37">
        <v>1800</v>
      </c>
      <c r="D11" s="8"/>
      <c r="E11" s="8"/>
      <c r="F11" s="8"/>
      <c r="G11" s="8"/>
      <c r="H11" s="8"/>
      <c r="I11" s="8"/>
      <c r="J11" s="9"/>
    </row>
    <row r="12" spans="2:14" ht="18.75" x14ac:dyDescent="0.3">
      <c r="B12" s="30" t="s">
        <v>52</v>
      </c>
      <c r="C12" s="37">
        <v>50</v>
      </c>
      <c r="D12" s="8"/>
      <c r="E12" s="8"/>
      <c r="F12" s="8"/>
      <c r="G12" s="8"/>
      <c r="H12" s="8"/>
      <c r="I12" s="8"/>
      <c r="J12" s="9"/>
    </row>
    <row r="13" spans="2:14" ht="18.75" x14ac:dyDescent="0.3">
      <c r="B13" s="30" t="s">
        <v>53</v>
      </c>
      <c r="C13" s="37">
        <v>1.5</v>
      </c>
      <c r="D13" s="8"/>
      <c r="E13" s="8"/>
      <c r="F13" s="8"/>
      <c r="G13" s="8"/>
      <c r="H13" s="8"/>
      <c r="I13" s="8"/>
      <c r="J13" s="9"/>
    </row>
    <row r="14" spans="2:14" ht="18.75" x14ac:dyDescent="0.3">
      <c r="B14" s="10"/>
      <c r="C14" s="10"/>
      <c r="D14" s="8"/>
      <c r="E14" s="8"/>
      <c r="F14" s="8"/>
      <c r="G14" s="8"/>
      <c r="H14" s="8"/>
      <c r="I14" s="8"/>
      <c r="J14" s="9"/>
    </row>
    <row r="15" spans="2:14" ht="18.75" x14ac:dyDescent="0.3">
      <c r="B15" s="41" t="s">
        <v>79</v>
      </c>
      <c r="C15" s="41"/>
      <c r="D15" s="8"/>
      <c r="E15" s="8"/>
      <c r="F15" s="8"/>
      <c r="G15" s="8"/>
      <c r="H15" s="8"/>
      <c r="I15" s="8"/>
      <c r="J15" s="9"/>
    </row>
    <row r="16" spans="2:14" ht="18.75" customHeight="1" x14ac:dyDescent="0.25">
      <c r="B16" s="34" t="s">
        <v>54</v>
      </c>
      <c r="C16" s="35">
        <f>(63025*C12*C13)/C11</f>
        <v>2626.0416666666665</v>
      </c>
      <c r="D16" s="42" t="s">
        <v>114</v>
      </c>
      <c r="E16" s="42"/>
      <c r="F16" s="42"/>
      <c r="G16" s="42"/>
      <c r="H16" s="42"/>
      <c r="I16" s="42"/>
      <c r="J16" s="42"/>
      <c r="K16" s="2"/>
      <c r="L16" s="2"/>
      <c r="M16" s="2"/>
      <c r="N16" s="2"/>
    </row>
    <row r="17" spans="2:14" ht="18.75" x14ac:dyDescent="0.3">
      <c r="B17" s="10"/>
      <c r="C17" s="11"/>
      <c r="D17" s="15"/>
      <c r="E17" s="19"/>
      <c r="F17" s="19"/>
      <c r="G17" s="19"/>
      <c r="H17" s="19"/>
      <c r="I17" s="19"/>
      <c r="J17" s="19"/>
      <c r="K17" s="2"/>
      <c r="L17" s="2"/>
      <c r="M17" s="2"/>
      <c r="N17" s="2"/>
    </row>
    <row r="18" spans="2:14" ht="18.75" x14ac:dyDescent="0.3">
      <c r="B18" s="41" t="s">
        <v>50</v>
      </c>
      <c r="C18" s="41"/>
      <c r="D18" s="15"/>
      <c r="E18" s="15"/>
      <c r="F18" s="15"/>
      <c r="G18" s="15"/>
      <c r="H18" s="15"/>
      <c r="I18" s="15"/>
      <c r="J18" s="15"/>
      <c r="K18" s="2"/>
      <c r="L18" s="2"/>
      <c r="M18" s="2"/>
      <c r="N18" s="2"/>
    </row>
    <row r="19" spans="2:14" ht="18.75" customHeight="1" x14ac:dyDescent="0.25">
      <c r="B19" s="34" t="s">
        <v>2</v>
      </c>
      <c r="C19" s="36">
        <f>(C12*100*C13)/C11</f>
        <v>4.166666666666667</v>
      </c>
      <c r="D19" s="42" t="s">
        <v>115</v>
      </c>
      <c r="E19" s="42"/>
      <c r="F19" s="42"/>
      <c r="G19" s="42"/>
      <c r="H19" s="42"/>
      <c r="I19" s="42"/>
      <c r="J19" s="42"/>
      <c r="K19" s="2"/>
      <c r="L19" s="2"/>
      <c r="M19" s="2"/>
      <c r="N19" s="2"/>
    </row>
    <row r="20" spans="2:14" ht="19.5" thickBot="1" x14ac:dyDescent="0.35">
      <c r="B20" s="10"/>
      <c r="C20" s="11"/>
      <c r="D20" s="12"/>
      <c r="E20" s="12"/>
      <c r="F20" s="12"/>
      <c r="G20" s="12"/>
      <c r="H20" s="12"/>
      <c r="I20" s="12"/>
      <c r="J20" s="12"/>
      <c r="K20" s="2"/>
      <c r="L20" s="2"/>
      <c r="M20" s="2"/>
      <c r="N20" s="2"/>
    </row>
    <row r="21" spans="2:14" ht="24" thickBot="1" x14ac:dyDescent="0.3">
      <c r="B21" s="46" t="s">
        <v>5</v>
      </c>
      <c r="C21" s="47" t="s">
        <v>75</v>
      </c>
      <c r="D21" s="48"/>
      <c r="E21" s="49"/>
      <c r="F21" s="46" t="s">
        <v>68</v>
      </c>
      <c r="G21" s="46"/>
      <c r="H21" s="46" t="s">
        <v>69</v>
      </c>
      <c r="I21" s="46"/>
      <c r="J21" s="50" t="s">
        <v>72</v>
      </c>
    </row>
    <row r="22" spans="2:14" ht="24" thickBot="1" x14ac:dyDescent="0.3">
      <c r="B22" s="46"/>
      <c r="C22" s="18" t="s">
        <v>56</v>
      </c>
      <c r="D22" s="18" t="s">
        <v>57</v>
      </c>
      <c r="E22" s="18" t="s">
        <v>60</v>
      </c>
      <c r="F22" s="18" t="s">
        <v>73</v>
      </c>
      <c r="G22" s="18" t="s">
        <v>2</v>
      </c>
      <c r="H22" s="18" t="s">
        <v>73</v>
      </c>
      <c r="I22" s="18" t="s">
        <v>2</v>
      </c>
      <c r="J22" s="54"/>
    </row>
    <row r="23" spans="2:14" ht="5.25" customHeight="1" x14ac:dyDescent="0.35">
      <c r="B23" s="4"/>
      <c r="C23" s="4"/>
      <c r="D23" s="4"/>
      <c r="E23" s="4"/>
      <c r="F23" s="4"/>
      <c r="G23" s="4"/>
      <c r="H23" s="4"/>
      <c r="I23" s="4"/>
      <c r="J23" s="4"/>
    </row>
    <row r="24" spans="2:14" ht="23.25" x14ac:dyDescent="0.35">
      <c r="B24" s="5">
        <v>3</v>
      </c>
      <c r="C24" s="6" t="s">
        <v>58</v>
      </c>
      <c r="D24" s="6" t="s">
        <v>71</v>
      </c>
      <c r="E24" s="6" t="s">
        <v>71</v>
      </c>
      <c r="F24" s="6">
        <v>60</v>
      </c>
      <c r="G24" s="14">
        <v>0.1</v>
      </c>
      <c r="H24" s="6" t="s">
        <v>71</v>
      </c>
      <c r="I24" s="14" t="s">
        <v>71</v>
      </c>
      <c r="J24" s="6">
        <v>9200</v>
      </c>
    </row>
    <row r="25" spans="2:14" ht="23.25" x14ac:dyDescent="0.35">
      <c r="B25" s="5">
        <v>4</v>
      </c>
      <c r="C25" s="6" t="s">
        <v>59</v>
      </c>
      <c r="D25" s="6" t="s">
        <v>71</v>
      </c>
      <c r="E25" s="6" t="s">
        <v>71</v>
      </c>
      <c r="F25" s="6">
        <v>120</v>
      </c>
      <c r="G25" s="14">
        <v>0.19</v>
      </c>
      <c r="H25" s="6" t="s">
        <v>71</v>
      </c>
      <c r="I25" s="14" t="s">
        <v>71</v>
      </c>
      <c r="J25" s="6">
        <v>7600</v>
      </c>
    </row>
    <row r="26" spans="2:14" ht="23.25" x14ac:dyDescent="0.35">
      <c r="B26" s="5">
        <v>5</v>
      </c>
      <c r="C26" s="6" t="s">
        <v>49</v>
      </c>
      <c r="D26" s="6" t="s">
        <v>49</v>
      </c>
      <c r="E26" s="6" t="s">
        <v>49</v>
      </c>
      <c r="F26" s="6">
        <v>240</v>
      </c>
      <c r="G26" s="14">
        <v>0.38</v>
      </c>
      <c r="H26" s="6" t="s">
        <v>71</v>
      </c>
      <c r="I26" s="14" t="s">
        <v>71</v>
      </c>
      <c r="J26" s="6">
        <v>7600</v>
      </c>
    </row>
    <row r="27" spans="2:14" ht="23.25" x14ac:dyDescent="0.35">
      <c r="B27" s="5">
        <v>6</v>
      </c>
      <c r="C27" s="6" t="s">
        <v>48</v>
      </c>
      <c r="D27" s="6" t="s">
        <v>46</v>
      </c>
      <c r="E27" s="6" t="s">
        <v>48</v>
      </c>
      <c r="F27" s="6">
        <v>450</v>
      </c>
      <c r="G27" s="14">
        <v>0.71</v>
      </c>
      <c r="H27" s="6">
        <v>1800</v>
      </c>
      <c r="I27" s="14">
        <v>2.9</v>
      </c>
      <c r="J27" s="6">
        <v>6000</v>
      </c>
    </row>
    <row r="28" spans="2:14" ht="23.25" x14ac:dyDescent="0.35">
      <c r="B28" s="5">
        <v>7</v>
      </c>
      <c r="C28" s="6" t="s">
        <v>71</v>
      </c>
      <c r="D28" s="6" t="s">
        <v>46</v>
      </c>
      <c r="E28" s="6" t="s">
        <v>47</v>
      </c>
      <c r="F28" s="6">
        <v>725</v>
      </c>
      <c r="G28" s="14">
        <v>1.2</v>
      </c>
      <c r="H28" s="6">
        <v>2875</v>
      </c>
      <c r="I28" s="14">
        <v>4.5999999999999996</v>
      </c>
      <c r="J28" s="6">
        <v>5250</v>
      </c>
    </row>
    <row r="29" spans="2:14" ht="23.25" x14ac:dyDescent="0.35">
      <c r="B29" s="5">
        <v>8</v>
      </c>
      <c r="C29" s="6" t="s">
        <v>71</v>
      </c>
      <c r="D29" s="6" t="s">
        <v>24</v>
      </c>
      <c r="E29" s="6" t="s">
        <v>46</v>
      </c>
      <c r="F29" s="6">
        <v>1135</v>
      </c>
      <c r="G29" s="14">
        <v>1.8</v>
      </c>
      <c r="H29" s="6">
        <v>4530</v>
      </c>
      <c r="I29" s="14">
        <v>7.2</v>
      </c>
      <c r="J29" s="6">
        <v>4500</v>
      </c>
    </row>
    <row r="30" spans="2:14" ht="23.25" x14ac:dyDescent="0.35">
      <c r="B30" s="5">
        <v>9</v>
      </c>
      <c r="C30" s="6" t="s">
        <v>71</v>
      </c>
      <c r="D30" s="6" t="s">
        <v>61</v>
      </c>
      <c r="E30" s="6" t="s">
        <v>45</v>
      </c>
      <c r="F30" s="7">
        <v>1800</v>
      </c>
      <c r="G30" s="14">
        <v>2.8</v>
      </c>
      <c r="H30" s="7">
        <v>7200</v>
      </c>
      <c r="I30" s="14">
        <v>11.4</v>
      </c>
      <c r="J30" s="6">
        <v>3750</v>
      </c>
    </row>
    <row r="31" spans="2:14" ht="23.25" x14ac:dyDescent="0.35">
      <c r="B31" s="5">
        <v>10</v>
      </c>
      <c r="C31" s="6" t="s">
        <v>71</v>
      </c>
      <c r="D31" s="6" t="s">
        <v>62</v>
      </c>
      <c r="E31" s="6" t="s">
        <v>24</v>
      </c>
      <c r="F31" s="7">
        <v>2875</v>
      </c>
      <c r="G31" s="14">
        <v>4.5999999999999996</v>
      </c>
      <c r="H31" s="7">
        <v>11350</v>
      </c>
      <c r="I31" s="14">
        <v>18</v>
      </c>
      <c r="J31" s="6">
        <v>3600</v>
      </c>
    </row>
    <row r="32" spans="2:14" ht="23.25" x14ac:dyDescent="0.35">
      <c r="B32" s="5">
        <v>11</v>
      </c>
      <c r="C32" s="6" t="s">
        <v>71</v>
      </c>
      <c r="D32" s="6" t="s">
        <v>63</v>
      </c>
      <c r="E32" s="6" t="s">
        <v>61</v>
      </c>
      <c r="F32" s="7">
        <v>4530</v>
      </c>
      <c r="G32" s="14">
        <v>7.2</v>
      </c>
      <c r="H32" s="7">
        <v>18000</v>
      </c>
      <c r="I32" s="14">
        <v>28.6</v>
      </c>
      <c r="J32" s="6">
        <v>3600</v>
      </c>
    </row>
    <row r="33" spans="2:14" ht="23.25" x14ac:dyDescent="0.35">
      <c r="B33" s="5">
        <v>12</v>
      </c>
      <c r="C33" s="6" t="s">
        <v>71</v>
      </c>
      <c r="D33" s="6" t="s">
        <v>64</v>
      </c>
      <c r="E33" s="6" t="s">
        <v>61</v>
      </c>
      <c r="F33" s="7">
        <v>7200</v>
      </c>
      <c r="G33" s="14">
        <v>11.4</v>
      </c>
      <c r="H33" s="7">
        <v>31500</v>
      </c>
      <c r="I33" s="14">
        <v>50</v>
      </c>
      <c r="J33" s="6">
        <v>2800</v>
      </c>
    </row>
    <row r="34" spans="2:14" ht="23.25" x14ac:dyDescent="0.35">
      <c r="B34" s="5">
        <v>13</v>
      </c>
      <c r="C34" s="6" t="s">
        <v>71</v>
      </c>
      <c r="D34" s="6" t="s">
        <v>65</v>
      </c>
      <c r="E34" s="6" t="s">
        <v>62</v>
      </c>
      <c r="F34" s="7">
        <v>11350</v>
      </c>
      <c r="G34" s="14">
        <v>18</v>
      </c>
      <c r="H34" s="7">
        <v>47268</v>
      </c>
      <c r="I34" s="14">
        <v>75</v>
      </c>
      <c r="J34" s="6">
        <v>2400</v>
      </c>
    </row>
    <row r="35" spans="2:14" ht="23.25" x14ac:dyDescent="0.35">
      <c r="B35" s="5">
        <v>14</v>
      </c>
      <c r="C35" s="6" t="s">
        <v>71</v>
      </c>
      <c r="D35" s="6" t="s">
        <v>66</v>
      </c>
      <c r="E35" s="6" t="s">
        <v>63</v>
      </c>
      <c r="F35" s="7">
        <v>18000</v>
      </c>
      <c r="G35" s="14">
        <v>28.6</v>
      </c>
      <c r="H35" s="7">
        <v>72480</v>
      </c>
      <c r="I35" s="14">
        <v>115</v>
      </c>
      <c r="J35" s="6">
        <v>2200</v>
      </c>
    </row>
    <row r="36" spans="2:14" ht="23.25" x14ac:dyDescent="0.35">
      <c r="B36" s="5">
        <v>16</v>
      </c>
      <c r="C36" s="6" t="s">
        <v>71</v>
      </c>
      <c r="D36" s="6" t="s">
        <v>67</v>
      </c>
      <c r="E36" s="6" t="s">
        <v>71</v>
      </c>
      <c r="F36" s="7">
        <v>47250</v>
      </c>
      <c r="G36" s="14">
        <v>75</v>
      </c>
      <c r="H36" s="7" t="s">
        <v>71</v>
      </c>
      <c r="I36" s="14" t="s">
        <v>71</v>
      </c>
      <c r="J36" s="6">
        <v>1500</v>
      </c>
    </row>
    <row r="37" spans="2:14" s="1" customFormat="1" ht="5.25" customHeight="1" x14ac:dyDescent="0.25">
      <c r="B37"/>
      <c r="C37"/>
      <c r="D37"/>
      <c r="E37"/>
      <c r="F37"/>
      <c r="G37"/>
      <c r="H37"/>
      <c r="I37"/>
      <c r="K37"/>
      <c r="L37"/>
      <c r="M37"/>
      <c r="N37"/>
    </row>
  </sheetData>
  <sheetProtection algorithmName="SHA-512" hashValue="JvJ1IPIGbg+INeT2eVjKtRrNlKTa9FJ8Rl20YSruipHbWBThvrYAGDsZOh2ZF/o7XPsdoszz1QoQWJUYsvbWaQ==" saltValue="JXAs+krLdGx4GB63W3HVXQ==" spinCount="100000" sheet="1" objects="1" scenarios="1" selectLockedCells="1"/>
  <mergeCells count="10">
    <mergeCell ref="J21:J22"/>
    <mergeCell ref="B18:C18"/>
    <mergeCell ref="B10:C10"/>
    <mergeCell ref="C21:E21"/>
    <mergeCell ref="B15:C15"/>
    <mergeCell ref="F21:G21"/>
    <mergeCell ref="H21:I21"/>
    <mergeCell ref="B21:B22"/>
    <mergeCell ref="D16:J16"/>
    <mergeCell ref="D19:J19"/>
  </mergeCells>
  <pageMargins left="0.7" right="0.7" top="0.75" bottom="0.75" header="0.3" footer="0.3"/>
  <pageSetup scale="5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6:N41"/>
  <sheetViews>
    <sheetView topLeftCell="A2" zoomScale="80" zoomScaleNormal="80" workbookViewId="0">
      <selection activeCell="C8" sqref="C8"/>
    </sheetView>
  </sheetViews>
  <sheetFormatPr baseColWidth="10" defaultColWidth="9.140625" defaultRowHeight="15" x14ac:dyDescent="0.25"/>
  <cols>
    <col min="1" max="1" width="4" customWidth="1"/>
    <col min="2" max="2" width="42.7109375" customWidth="1"/>
    <col min="3" max="3" width="19.5703125" customWidth="1"/>
    <col min="4" max="4" width="19.28515625" customWidth="1"/>
    <col min="5" max="5" width="27.28515625" customWidth="1"/>
    <col min="6" max="6" width="22.140625" customWidth="1"/>
    <col min="7" max="7" width="19.140625" customWidth="1"/>
    <col min="8" max="8" width="8.28515625" style="1" customWidth="1"/>
  </cols>
  <sheetData>
    <row r="6" spans="2:14" ht="18.75" x14ac:dyDescent="0.3">
      <c r="B6" s="8"/>
      <c r="C6" s="8"/>
      <c r="D6" s="8"/>
      <c r="E6" s="8"/>
      <c r="F6" s="8"/>
      <c r="G6" s="8"/>
      <c r="H6" s="9"/>
    </row>
    <row r="7" spans="2:14" ht="18.75" x14ac:dyDescent="0.3">
      <c r="B7" s="41" t="s">
        <v>81</v>
      </c>
      <c r="C7" s="41"/>
      <c r="D7" s="8"/>
      <c r="E7" s="8"/>
      <c r="F7" s="8"/>
      <c r="G7" s="8"/>
      <c r="H7" s="8"/>
      <c r="I7" s="8"/>
      <c r="J7" s="9"/>
    </row>
    <row r="8" spans="2:14" ht="18.75" x14ac:dyDescent="0.3">
      <c r="B8" s="30" t="s">
        <v>51</v>
      </c>
      <c r="C8" s="37">
        <v>1750</v>
      </c>
      <c r="D8" s="8"/>
      <c r="E8" s="8"/>
      <c r="F8" s="8"/>
      <c r="G8" s="8"/>
      <c r="H8" s="8"/>
      <c r="I8" s="8"/>
      <c r="J8" s="9"/>
    </row>
    <row r="9" spans="2:14" ht="18.75" x14ac:dyDescent="0.3">
      <c r="B9" s="30" t="s">
        <v>52</v>
      </c>
      <c r="C9" s="37">
        <v>100</v>
      </c>
      <c r="D9" s="8"/>
      <c r="E9" s="8"/>
      <c r="F9" s="8"/>
      <c r="G9" s="8"/>
      <c r="H9" s="8"/>
      <c r="I9" s="8"/>
      <c r="J9" s="9"/>
    </row>
    <row r="10" spans="2:14" ht="18.75" x14ac:dyDescent="0.3">
      <c r="B10" s="30" t="s">
        <v>53</v>
      </c>
      <c r="C10" s="37">
        <v>1.25</v>
      </c>
      <c r="D10" s="8"/>
      <c r="E10" s="8"/>
      <c r="F10" s="8"/>
      <c r="G10" s="8"/>
      <c r="H10" s="8"/>
      <c r="I10" s="8"/>
      <c r="J10" s="9"/>
    </row>
    <row r="11" spans="2:14" ht="18.75" x14ac:dyDescent="0.3">
      <c r="B11" s="10"/>
      <c r="C11" s="10"/>
      <c r="D11" s="8"/>
      <c r="E11" s="8"/>
      <c r="F11" s="8"/>
      <c r="G11" s="8"/>
      <c r="H11" s="8"/>
      <c r="I11" s="8"/>
      <c r="J11" s="9"/>
    </row>
    <row r="12" spans="2:14" ht="18.75" x14ac:dyDescent="0.3">
      <c r="B12" s="41" t="s">
        <v>79</v>
      </c>
      <c r="C12" s="41"/>
      <c r="D12" s="8"/>
      <c r="E12" s="8"/>
      <c r="F12" s="8"/>
      <c r="G12" s="8"/>
      <c r="H12" s="8"/>
      <c r="I12" s="8"/>
      <c r="J12" s="9"/>
    </row>
    <row r="13" spans="2:14" ht="18.75" customHeight="1" x14ac:dyDescent="0.25">
      <c r="B13" s="43" t="s">
        <v>54</v>
      </c>
      <c r="C13" s="45">
        <f>(63025*C9*C10)/C8</f>
        <v>4501.7857142857147</v>
      </c>
      <c r="D13" s="42" t="s">
        <v>55</v>
      </c>
      <c r="E13" s="42"/>
      <c r="F13" s="42"/>
      <c r="G13" s="42"/>
      <c r="H13" s="26"/>
      <c r="I13" s="26"/>
      <c r="J13" s="26"/>
      <c r="K13" s="2"/>
      <c r="L13" s="2"/>
      <c r="M13" s="2"/>
      <c r="N13" s="2"/>
    </row>
    <row r="14" spans="2:14" ht="18.75" customHeight="1" x14ac:dyDescent="0.25">
      <c r="B14" s="43"/>
      <c r="C14" s="45"/>
      <c r="D14" s="42"/>
      <c r="E14" s="42"/>
      <c r="F14" s="42"/>
      <c r="G14" s="42"/>
      <c r="H14" s="26"/>
      <c r="I14" s="26"/>
      <c r="J14" s="26"/>
      <c r="K14" s="2"/>
      <c r="L14" s="2"/>
      <c r="M14" s="2"/>
      <c r="N14" s="2"/>
    </row>
    <row r="15" spans="2:14" ht="18.75" x14ac:dyDescent="0.3">
      <c r="B15" s="10"/>
      <c r="C15" s="11"/>
      <c r="D15" s="15"/>
      <c r="E15" s="19"/>
      <c r="F15" s="19"/>
      <c r="G15" s="19"/>
      <c r="H15" s="19"/>
      <c r="I15" s="19"/>
      <c r="J15" s="19"/>
      <c r="K15" s="2"/>
      <c r="L15" s="2"/>
      <c r="M15" s="2"/>
      <c r="N15" s="2"/>
    </row>
    <row r="16" spans="2:14" ht="18.75" x14ac:dyDescent="0.3">
      <c r="B16" s="41" t="s">
        <v>50</v>
      </c>
      <c r="C16" s="41"/>
      <c r="D16" s="15"/>
      <c r="E16" s="15"/>
      <c r="F16" s="15"/>
      <c r="G16" s="15"/>
      <c r="H16" s="15"/>
      <c r="I16" s="15"/>
      <c r="J16" s="15"/>
      <c r="K16" s="2"/>
      <c r="L16" s="2"/>
      <c r="M16" s="2"/>
      <c r="N16" s="2"/>
    </row>
    <row r="17" spans="2:14" ht="18.75" customHeight="1" x14ac:dyDescent="0.25">
      <c r="B17" s="43" t="s">
        <v>2</v>
      </c>
      <c r="C17" s="44">
        <f>(C9*100*C10)/C8</f>
        <v>7.1428571428571432</v>
      </c>
      <c r="D17" s="42" t="s">
        <v>80</v>
      </c>
      <c r="E17" s="42"/>
      <c r="F17" s="42"/>
      <c r="G17" s="42"/>
      <c r="H17" s="26"/>
      <c r="I17" s="26"/>
      <c r="J17" s="26"/>
      <c r="K17" s="2"/>
      <c r="L17" s="2"/>
      <c r="M17" s="2"/>
      <c r="N17" s="2"/>
    </row>
    <row r="18" spans="2:14" ht="18.75" customHeight="1" x14ac:dyDescent="0.25">
      <c r="B18" s="43"/>
      <c r="C18" s="44"/>
      <c r="D18" s="42"/>
      <c r="E18" s="42"/>
      <c r="F18" s="42"/>
      <c r="G18" s="42"/>
      <c r="H18" s="26"/>
      <c r="I18" s="26"/>
      <c r="J18" s="26"/>
      <c r="K18" s="2"/>
      <c r="L18" s="2"/>
      <c r="M18" s="2"/>
      <c r="N18" s="2"/>
    </row>
    <row r="19" spans="2:14" ht="19.5" thickBot="1" x14ac:dyDescent="0.35">
      <c r="B19" s="10"/>
      <c r="C19" s="11"/>
      <c r="D19" s="15"/>
      <c r="E19" s="19"/>
      <c r="F19" s="19"/>
      <c r="G19" s="19"/>
      <c r="H19" s="19"/>
      <c r="I19" s="19"/>
      <c r="J19" s="19"/>
      <c r="K19" s="2"/>
      <c r="L19" s="2"/>
      <c r="M19" s="2"/>
      <c r="N19" s="2"/>
    </row>
    <row r="20" spans="2:14" ht="24" thickBot="1" x14ac:dyDescent="0.4">
      <c r="B20" s="3" t="s">
        <v>5</v>
      </c>
      <c r="C20" s="3" t="s">
        <v>0</v>
      </c>
      <c r="D20" s="3" t="s">
        <v>1</v>
      </c>
      <c r="E20" s="3" t="s">
        <v>70</v>
      </c>
      <c r="F20" s="3" t="s">
        <v>2</v>
      </c>
      <c r="G20" s="3" t="s">
        <v>3</v>
      </c>
    </row>
    <row r="21" spans="2:14" ht="5.25" customHeight="1" x14ac:dyDescent="0.35">
      <c r="B21" s="4"/>
      <c r="C21" s="4"/>
      <c r="D21" s="4"/>
      <c r="E21" s="4"/>
      <c r="F21" s="4"/>
      <c r="G21" s="4"/>
    </row>
    <row r="22" spans="2:14" ht="23.25" x14ac:dyDescent="0.35">
      <c r="B22" s="5" t="s">
        <v>4</v>
      </c>
      <c r="C22" s="6">
        <v>0</v>
      </c>
      <c r="D22" s="6" t="s">
        <v>49</v>
      </c>
      <c r="E22" s="6">
        <v>464</v>
      </c>
      <c r="F22" s="24">
        <f>E22/630.25</f>
        <v>0.73621578738595794</v>
      </c>
      <c r="G22" s="6">
        <v>4500</v>
      </c>
    </row>
    <row r="23" spans="2:14" ht="23.25" x14ac:dyDescent="0.35">
      <c r="B23" s="5" t="s">
        <v>6</v>
      </c>
      <c r="C23" s="6">
        <v>0</v>
      </c>
      <c r="D23" s="6" t="s">
        <v>48</v>
      </c>
      <c r="E23" s="6">
        <v>1320</v>
      </c>
      <c r="F23" s="24">
        <f t="shared" ref="F23:F40" si="0">E23/630.25</f>
        <v>2.0944069813566046</v>
      </c>
      <c r="G23" s="6">
        <v>4500</v>
      </c>
    </row>
    <row r="24" spans="2:14" ht="23.25" x14ac:dyDescent="0.35">
      <c r="B24" s="5" t="s">
        <v>7</v>
      </c>
      <c r="C24" s="6">
        <v>0</v>
      </c>
      <c r="D24" s="6" t="s">
        <v>47</v>
      </c>
      <c r="E24" s="6">
        <v>2200</v>
      </c>
      <c r="F24" s="24">
        <f t="shared" si="0"/>
        <v>3.4906783022610077</v>
      </c>
      <c r="G24" s="6">
        <v>4500</v>
      </c>
    </row>
    <row r="25" spans="2:14" ht="23.25" x14ac:dyDescent="0.35">
      <c r="B25" s="5" t="s">
        <v>8</v>
      </c>
      <c r="C25" s="6">
        <v>0</v>
      </c>
      <c r="D25" s="6" t="s">
        <v>46</v>
      </c>
      <c r="E25" s="6">
        <v>3850</v>
      </c>
      <c r="F25" s="24">
        <f t="shared" si="0"/>
        <v>6.108687028956763</v>
      </c>
      <c r="G25" s="6">
        <v>4500</v>
      </c>
    </row>
    <row r="26" spans="2:14" ht="23.25" x14ac:dyDescent="0.35">
      <c r="B26" s="5" t="s">
        <v>9</v>
      </c>
      <c r="C26" s="6">
        <v>0</v>
      </c>
      <c r="D26" s="6" t="s">
        <v>45</v>
      </c>
      <c r="E26" s="6">
        <v>6050</v>
      </c>
      <c r="F26" s="24">
        <f t="shared" si="0"/>
        <v>9.5993653312177702</v>
      </c>
      <c r="G26" s="6">
        <v>4350</v>
      </c>
    </row>
    <row r="27" spans="2:14" ht="23.25" x14ac:dyDescent="0.35">
      <c r="B27" s="5" t="s">
        <v>10</v>
      </c>
      <c r="C27" s="6">
        <v>0</v>
      </c>
      <c r="D27" s="6" t="s">
        <v>44</v>
      </c>
      <c r="E27" s="6">
        <v>8800</v>
      </c>
      <c r="F27" s="24">
        <f t="shared" si="0"/>
        <v>13.962713209044031</v>
      </c>
      <c r="G27" s="6">
        <v>4125</v>
      </c>
    </row>
    <row r="28" spans="2:14" ht="23.25" x14ac:dyDescent="0.35">
      <c r="B28" s="5" t="s">
        <v>11</v>
      </c>
      <c r="C28" s="6">
        <v>0</v>
      </c>
      <c r="D28" s="6" t="s">
        <v>43</v>
      </c>
      <c r="E28" s="7">
        <v>18150</v>
      </c>
      <c r="F28" s="23">
        <f t="shared" si="0"/>
        <v>28.798095993653313</v>
      </c>
      <c r="G28" s="6">
        <v>3600</v>
      </c>
    </row>
    <row r="29" spans="2:14" ht="23.25" x14ac:dyDescent="0.35">
      <c r="B29" s="5" t="s">
        <v>12</v>
      </c>
      <c r="C29" s="6">
        <v>0</v>
      </c>
      <c r="D29" s="6" t="s">
        <v>42</v>
      </c>
      <c r="E29" s="7">
        <v>33000</v>
      </c>
      <c r="F29" s="23">
        <f t="shared" si="0"/>
        <v>52.360174533915114</v>
      </c>
      <c r="G29" s="6">
        <v>3600</v>
      </c>
    </row>
    <row r="30" spans="2:14" ht="23.25" x14ac:dyDescent="0.35">
      <c r="B30" s="5" t="s">
        <v>13</v>
      </c>
      <c r="C30" s="6">
        <v>0</v>
      </c>
      <c r="D30" s="6" t="s">
        <v>41</v>
      </c>
      <c r="E30" s="7">
        <v>55550</v>
      </c>
      <c r="F30" s="23">
        <f t="shared" si="0"/>
        <v>88.139627132090439</v>
      </c>
      <c r="G30" s="6">
        <v>2440</v>
      </c>
    </row>
    <row r="31" spans="2:14" ht="23.25" x14ac:dyDescent="0.35">
      <c r="B31" s="5" t="s">
        <v>14</v>
      </c>
      <c r="C31" s="6">
        <v>0</v>
      </c>
      <c r="D31" s="6" t="s">
        <v>40</v>
      </c>
      <c r="E31" s="7">
        <v>82500</v>
      </c>
      <c r="F31" s="23">
        <f t="shared" si="0"/>
        <v>130.90043633478777</v>
      </c>
      <c r="G31" s="6">
        <v>2250</v>
      </c>
    </row>
    <row r="32" spans="2:14" ht="23.25" x14ac:dyDescent="0.35">
      <c r="B32" s="5" t="s">
        <v>15</v>
      </c>
      <c r="C32" s="6" t="s">
        <v>24</v>
      </c>
      <c r="D32" s="6" t="s">
        <v>39</v>
      </c>
      <c r="E32" s="7">
        <v>121000</v>
      </c>
      <c r="F32" s="23">
        <f t="shared" si="0"/>
        <v>191.98730662435543</v>
      </c>
      <c r="G32" s="6">
        <v>2025</v>
      </c>
    </row>
    <row r="33" spans="2:7" ht="23.25" x14ac:dyDescent="0.35">
      <c r="B33" s="5" t="s">
        <v>16</v>
      </c>
      <c r="C33" s="6" t="s">
        <v>25</v>
      </c>
      <c r="D33" s="6" t="s">
        <v>38</v>
      </c>
      <c r="E33" s="7">
        <v>176000</v>
      </c>
      <c r="F33" s="23">
        <f t="shared" si="0"/>
        <v>279.25426418088063</v>
      </c>
      <c r="G33" s="6">
        <v>1800</v>
      </c>
    </row>
    <row r="34" spans="2:7" ht="23.25" x14ac:dyDescent="0.35">
      <c r="B34" s="5" t="s">
        <v>17</v>
      </c>
      <c r="C34" s="6" t="s">
        <v>25</v>
      </c>
      <c r="D34" s="6" t="s">
        <v>37</v>
      </c>
      <c r="E34" s="7">
        <v>253000</v>
      </c>
      <c r="F34" s="23">
        <f t="shared" si="0"/>
        <v>401.42800476001588</v>
      </c>
      <c r="G34" s="6">
        <v>1650</v>
      </c>
    </row>
    <row r="35" spans="2:7" ht="23.25" x14ac:dyDescent="0.35">
      <c r="B35" s="5" t="s">
        <v>18</v>
      </c>
      <c r="C35" s="6" t="s">
        <v>26</v>
      </c>
      <c r="D35" s="6" t="s">
        <v>36</v>
      </c>
      <c r="E35" s="7">
        <v>352000</v>
      </c>
      <c r="F35" s="23">
        <f t="shared" si="0"/>
        <v>558.50852836176125</v>
      </c>
      <c r="G35" s="6">
        <v>1500</v>
      </c>
    </row>
    <row r="36" spans="2:7" ht="23.25" x14ac:dyDescent="0.35">
      <c r="B36" s="5" t="s">
        <v>19</v>
      </c>
      <c r="C36" s="6" t="s">
        <v>27</v>
      </c>
      <c r="D36" s="6" t="s">
        <v>35</v>
      </c>
      <c r="E36" s="7">
        <v>495000</v>
      </c>
      <c r="F36" s="23">
        <f t="shared" si="0"/>
        <v>785.40261800872668</v>
      </c>
      <c r="G36" s="6">
        <v>1350</v>
      </c>
    </row>
    <row r="37" spans="2:7" ht="23.25" x14ac:dyDescent="0.35">
      <c r="B37" s="5" t="s">
        <v>20</v>
      </c>
      <c r="C37" s="6" t="s">
        <v>28</v>
      </c>
      <c r="D37" s="6" t="s">
        <v>34</v>
      </c>
      <c r="E37" s="7">
        <v>660000</v>
      </c>
      <c r="F37" s="23">
        <f t="shared" si="0"/>
        <v>1047.2034906783022</v>
      </c>
      <c r="G37" s="6">
        <v>1225</v>
      </c>
    </row>
    <row r="38" spans="2:7" ht="23.25" x14ac:dyDescent="0.35">
      <c r="B38" s="5" t="s">
        <v>21</v>
      </c>
      <c r="C38" s="6" t="s">
        <v>29</v>
      </c>
      <c r="D38" s="6" t="s">
        <v>33</v>
      </c>
      <c r="E38" s="7">
        <v>915000</v>
      </c>
      <c r="F38" s="23">
        <f t="shared" si="0"/>
        <v>1451.8048393494646</v>
      </c>
      <c r="G38" s="6">
        <v>1110</v>
      </c>
    </row>
    <row r="39" spans="2:7" ht="23.25" x14ac:dyDescent="0.35">
      <c r="B39" s="5" t="s">
        <v>22</v>
      </c>
      <c r="C39" s="6" t="s">
        <v>29</v>
      </c>
      <c r="D39" s="6" t="s">
        <v>32</v>
      </c>
      <c r="E39" s="7">
        <v>1210000</v>
      </c>
      <c r="F39" s="23">
        <f t="shared" si="0"/>
        <v>1919.8730662435541</v>
      </c>
      <c r="G39" s="6">
        <v>1050</v>
      </c>
    </row>
    <row r="40" spans="2:7" ht="23.25" x14ac:dyDescent="0.35">
      <c r="B40" s="5" t="s">
        <v>23</v>
      </c>
      <c r="C40" s="6" t="s">
        <v>30</v>
      </c>
      <c r="D40" s="6" t="s">
        <v>31</v>
      </c>
      <c r="E40" s="7">
        <v>1650000</v>
      </c>
      <c r="F40" s="23">
        <f t="shared" si="0"/>
        <v>2618.0087266957557</v>
      </c>
      <c r="G40" s="6">
        <v>900</v>
      </c>
    </row>
    <row r="41" spans="2:7" ht="5.25" customHeight="1" x14ac:dyDescent="0.25"/>
  </sheetData>
  <sheetProtection algorithmName="SHA-512" hashValue="KXK52U8UW+NwhKsk5YArvCkqSXEKrOvD7OqsVPGT8z1rpV9wNKcBEMdiHj2Oq2/ZNM9bnozENJ3tv1ZUCgm9pw==" saltValue="k/DgRAdq6OtGI9Ejjh4n6A==" spinCount="100000" sheet="1" objects="1" scenarios="1" selectLockedCells="1"/>
  <mergeCells count="9">
    <mergeCell ref="B17:B18"/>
    <mergeCell ref="C17:C18"/>
    <mergeCell ref="D13:G14"/>
    <mergeCell ref="D17:G18"/>
    <mergeCell ref="B7:C7"/>
    <mergeCell ref="B12:C12"/>
    <mergeCell ref="B16:C16"/>
    <mergeCell ref="B13:B14"/>
    <mergeCell ref="C13:C14"/>
  </mergeCells>
  <pageMargins left="0.7" right="0.7" top="0.75" bottom="0.75" header="0.3" footer="0.3"/>
  <pageSetup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8:N39"/>
  <sheetViews>
    <sheetView zoomScale="80" zoomScaleNormal="80" workbookViewId="0">
      <selection activeCell="C10" sqref="C10:C12"/>
    </sheetView>
  </sheetViews>
  <sheetFormatPr baseColWidth="10" defaultColWidth="9.140625" defaultRowHeight="15" x14ac:dyDescent="0.25"/>
  <cols>
    <col min="1" max="1" width="4" customWidth="1"/>
    <col min="2" max="2" width="42.7109375" customWidth="1"/>
    <col min="3" max="3" width="24.28515625" bestFit="1" customWidth="1"/>
    <col min="4" max="5" width="23" customWidth="1"/>
    <col min="6" max="6" width="27.28515625" customWidth="1"/>
    <col min="7" max="7" width="22.140625" customWidth="1"/>
    <col min="8" max="8" width="19.140625" customWidth="1"/>
    <col min="9" max="9" width="8.28515625" style="1" customWidth="1"/>
  </cols>
  <sheetData>
    <row r="8" spans="2:14" ht="18.75" x14ac:dyDescent="0.3">
      <c r="B8" s="8"/>
      <c r="C8" s="8"/>
      <c r="D8" s="8"/>
      <c r="E8" s="8"/>
      <c r="F8" s="8"/>
      <c r="G8" s="8"/>
      <c r="H8" s="8"/>
      <c r="I8" s="9"/>
    </row>
    <row r="9" spans="2:14" ht="18.75" x14ac:dyDescent="0.3">
      <c r="B9" s="41" t="s">
        <v>81</v>
      </c>
      <c r="C9" s="41"/>
      <c r="D9" s="8"/>
      <c r="E9" s="8"/>
      <c r="F9" s="8"/>
      <c r="G9" s="8"/>
      <c r="H9" s="8"/>
      <c r="I9" s="8"/>
      <c r="J9" s="9"/>
    </row>
    <row r="10" spans="2:14" ht="18.75" x14ac:dyDescent="0.3">
      <c r="B10" s="30" t="s">
        <v>51</v>
      </c>
      <c r="C10" s="37">
        <v>1800</v>
      </c>
      <c r="D10" s="8"/>
      <c r="E10" s="8"/>
      <c r="F10" s="8"/>
      <c r="G10" s="8"/>
      <c r="H10" s="8"/>
      <c r="I10" s="8"/>
      <c r="J10" s="9"/>
    </row>
    <row r="11" spans="2:14" ht="18.75" x14ac:dyDescent="0.3">
      <c r="B11" s="30" t="s">
        <v>52</v>
      </c>
      <c r="C11" s="37">
        <v>50</v>
      </c>
      <c r="D11" s="8"/>
      <c r="E11" s="8"/>
      <c r="F11" s="8"/>
      <c r="G11" s="8"/>
      <c r="H11" s="8"/>
      <c r="I11" s="8"/>
      <c r="J11" s="9"/>
    </row>
    <row r="12" spans="2:14" ht="18.75" x14ac:dyDescent="0.3">
      <c r="B12" s="30" t="s">
        <v>53</v>
      </c>
      <c r="C12" s="37">
        <v>1.4</v>
      </c>
      <c r="D12" s="8"/>
      <c r="E12" s="8"/>
      <c r="F12" s="8"/>
      <c r="G12" s="8"/>
      <c r="H12" s="8"/>
      <c r="I12" s="8"/>
      <c r="J12" s="9"/>
    </row>
    <row r="13" spans="2:14" ht="18.75" x14ac:dyDescent="0.3">
      <c r="B13" s="10"/>
      <c r="C13" s="10"/>
      <c r="D13" s="8"/>
      <c r="E13" s="8"/>
      <c r="F13" s="8"/>
      <c r="G13" s="8"/>
      <c r="H13" s="8"/>
      <c r="I13" s="8"/>
      <c r="J13" s="9"/>
    </row>
    <row r="14" spans="2:14" ht="18.75" x14ac:dyDescent="0.3">
      <c r="B14" s="41" t="s">
        <v>79</v>
      </c>
      <c r="C14" s="41"/>
      <c r="D14" s="8"/>
      <c r="E14" s="8"/>
      <c r="F14" s="8"/>
      <c r="G14" s="8"/>
      <c r="H14" s="8"/>
      <c r="I14" s="8"/>
      <c r="J14" s="9"/>
    </row>
    <row r="15" spans="2:14" ht="18.75" customHeight="1" x14ac:dyDescent="0.25">
      <c r="B15" s="43" t="s">
        <v>54</v>
      </c>
      <c r="C15" s="45">
        <f>(63025*C11*C12)/C10</f>
        <v>2450.9722222222222</v>
      </c>
      <c r="D15" s="42" t="s">
        <v>114</v>
      </c>
      <c r="E15" s="42"/>
      <c r="F15" s="42"/>
      <c r="G15" s="42"/>
      <c r="H15" s="42"/>
      <c r="I15" s="42"/>
      <c r="J15" s="42"/>
      <c r="K15" s="2"/>
      <c r="L15" s="2"/>
      <c r="M15" s="2"/>
      <c r="N15" s="2"/>
    </row>
    <row r="16" spans="2:14" ht="18.75" customHeight="1" x14ac:dyDescent="0.25">
      <c r="B16" s="43"/>
      <c r="C16" s="45"/>
      <c r="D16" s="42"/>
      <c r="E16" s="42"/>
      <c r="F16" s="42"/>
      <c r="G16" s="42"/>
      <c r="H16" s="42"/>
      <c r="I16" s="42"/>
      <c r="J16" s="42"/>
      <c r="K16" s="2"/>
      <c r="L16" s="2"/>
      <c r="M16" s="2"/>
      <c r="N16" s="2"/>
    </row>
    <row r="17" spans="2:14" ht="18.75" x14ac:dyDescent="0.3">
      <c r="B17" s="32"/>
      <c r="C17" s="33"/>
      <c r="D17" s="15"/>
      <c r="E17" s="19"/>
      <c r="F17" s="19"/>
      <c r="G17" s="19"/>
      <c r="H17" s="19"/>
      <c r="I17" s="19"/>
      <c r="J17" s="19"/>
      <c r="K17" s="2"/>
      <c r="L17" s="2"/>
      <c r="M17" s="2"/>
      <c r="N17" s="2"/>
    </row>
    <row r="18" spans="2:14" ht="18.75" x14ac:dyDescent="0.3">
      <c r="B18" s="41" t="s">
        <v>50</v>
      </c>
      <c r="C18" s="41"/>
      <c r="D18" s="15"/>
      <c r="E18" s="15"/>
      <c r="F18" s="15"/>
      <c r="G18" s="15"/>
      <c r="H18" s="15"/>
      <c r="I18" s="15"/>
      <c r="J18" s="15"/>
      <c r="K18" s="2"/>
      <c r="L18" s="2"/>
      <c r="M18" s="2"/>
      <c r="N18" s="2"/>
    </row>
    <row r="19" spans="2:14" ht="18.75" customHeight="1" x14ac:dyDescent="0.25">
      <c r="B19" s="43" t="s">
        <v>2</v>
      </c>
      <c r="C19" s="44">
        <f>(C11*100*C12)/C10</f>
        <v>3.8888888888888888</v>
      </c>
      <c r="D19" s="42" t="s">
        <v>115</v>
      </c>
      <c r="E19" s="42"/>
      <c r="F19" s="42"/>
      <c r="G19" s="42"/>
      <c r="H19" s="42"/>
      <c r="I19" s="42"/>
      <c r="J19" s="42"/>
      <c r="K19" s="2"/>
      <c r="L19" s="2"/>
      <c r="M19" s="2"/>
      <c r="N19" s="2"/>
    </row>
    <row r="20" spans="2:14" ht="18.75" customHeight="1" x14ac:dyDescent="0.25">
      <c r="B20" s="43"/>
      <c r="C20" s="44"/>
      <c r="D20" s="42"/>
      <c r="E20" s="42"/>
      <c r="F20" s="42"/>
      <c r="G20" s="42"/>
      <c r="H20" s="42"/>
      <c r="I20" s="42"/>
      <c r="J20" s="42"/>
      <c r="K20" s="2"/>
      <c r="L20" s="2"/>
      <c r="M20" s="2"/>
      <c r="N20" s="2"/>
    </row>
    <row r="21" spans="2:14" ht="19.5" thickBot="1" x14ac:dyDescent="0.35">
      <c r="B21" s="10"/>
      <c r="C21" s="11"/>
      <c r="D21" s="13"/>
      <c r="E21" s="13"/>
      <c r="F21" s="13"/>
      <c r="G21" s="13"/>
      <c r="H21" s="13"/>
      <c r="I21" s="13"/>
      <c r="J21" s="2"/>
      <c r="K21" s="2"/>
      <c r="L21" s="2"/>
      <c r="M21" s="2"/>
    </row>
    <row r="22" spans="2:14" ht="24" thickBot="1" x14ac:dyDescent="0.3">
      <c r="B22" s="46" t="s">
        <v>5</v>
      </c>
      <c r="C22" s="46" t="s">
        <v>74</v>
      </c>
      <c r="D22" s="46" t="s">
        <v>75</v>
      </c>
      <c r="E22" s="46"/>
      <c r="F22" s="46" t="s">
        <v>54</v>
      </c>
      <c r="G22" s="46" t="s">
        <v>2</v>
      </c>
      <c r="H22" s="46" t="s">
        <v>76</v>
      </c>
    </row>
    <row r="23" spans="2:14" ht="24" thickBot="1" x14ac:dyDescent="0.3">
      <c r="B23" s="46"/>
      <c r="C23" s="46"/>
      <c r="D23" s="18" t="s">
        <v>77</v>
      </c>
      <c r="E23" s="18" t="s">
        <v>78</v>
      </c>
      <c r="F23" s="46"/>
      <c r="G23" s="46"/>
      <c r="H23" s="46"/>
    </row>
    <row r="24" spans="2:14" ht="5.25" customHeight="1" x14ac:dyDescent="0.35">
      <c r="B24" s="4"/>
      <c r="C24" s="4"/>
      <c r="D24" s="4"/>
      <c r="E24" s="4"/>
      <c r="F24" s="4"/>
      <c r="G24" s="4"/>
      <c r="H24" s="4"/>
    </row>
    <row r="25" spans="2:14" ht="23.25" x14ac:dyDescent="0.35">
      <c r="B25" s="17">
        <v>1</v>
      </c>
      <c r="C25" s="16">
        <v>0.438</v>
      </c>
      <c r="D25" s="16">
        <v>1.625</v>
      </c>
      <c r="E25" s="16">
        <v>2.1880000000000002</v>
      </c>
      <c r="F25" s="7">
        <v>7500</v>
      </c>
      <c r="G25" s="6">
        <v>12</v>
      </c>
      <c r="H25" s="6">
        <v>6000</v>
      </c>
    </row>
    <row r="26" spans="2:14" ht="23.25" x14ac:dyDescent="0.35">
      <c r="B26" s="17">
        <v>1.5</v>
      </c>
      <c r="C26" s="16">
        <v>0.69</v>
      </c>
      <c r="D26" s="16">
        <v>2.125</v>
      </c>
      <c r="E26" s="16">
        <v>2.8130000000000002</v>
      </c>
      <c r="F26" s="7">
        <v>18900</v>
      </c>
      <c r="G26" s="6">
        <v>30</v>
      </c>
      <c r="H26" s="6">
        <v>5500</v>
      </c>
    </row>
    <row r="27" spans="2:14" ht="23.25" x14ac:dyDescent="0.35">
      <c r="B27" s="17">
        <v>2</v>
      </c>
      <c r="C27" s="16">
        <v>0.94</v>
      </c>
      <c r="D27" s="16">
        <v>2.75</v>
      </c>
      <c r="E27" s="16">
        <v>3.5</v>
      </c>
      <c r="F27" s="7">
        <v>31500</v>
      </c>
      <c r="G27" s="6">
        <v>50</v>
      </c>
      <c r="H27" s="6">
        <v>5000</v>
      </c>
    </row>
    <row r="28" spans="2:14" ht="23.25" x14ac:dyDescent="0.35">
      <c r="B28" s="17">
        <v>2.5</v>
      </c>
      <c r="C28" s="16">
        <v>1.44</v>
      </c>
      <c r="D28" s="16">
        <v>3.25</v>
      </c>
      <c r="E28" s="16">
        <v>4.25</v>
      </c>
      <c r="F28" s="7">
        <v>56700</v>
      </c>
      <c r="G28" s="6">
        <v>90</v>
      </c>
      <c r="H28" s="6">
        <v>4400</v>
      </c>
    </row>
    <row r="29" spans="2:14" s="1" customFormat="1" ht="23.25" x14ac:dyDescent="0.35">
      <c r="B29" s="17">
        <v>3</v>
      </c>
      <c r="C29" s="16">
        <v>1.44</v>
      </c>
      <c r="D29" s="16">
        <v>4</v>
      </c>
      <c r="E29" s="16">
        <v>4.875</v>
      </c>
      <c r="F29" s="7">
        <v>94500</v>
      </c>
      <c r="G29" s="6">
        <v>150</v>
      </c>
      <c r="H29" s="6">
        <v>4000</v>
      </c>
      <c r="J29"/>
      <c r="K29"/>
      <c r="L29"/>
      <c r="M29"/>
    </row>
    <row r="30" spans="2:14" s="1" customFormat="1" ht="23.25" x14ac:dyDescent="0.35">
      <c r="B30" s="17">
        <v>3.5</v>
      </c>
      <c r="C30" s="16">
        <v>1.81</v>
      </c>
      <c r="D30" s="16">
        <v>4.625</v>
      </c>
      <c r="E30" s="16">
        <v>5.625</v>
      </c>
      <c r="F30" s="7">
        <v>151300</v>
      </c>
      <c r="G30" s="6">
        <v>240</v>
      </c>
      <c r="H30" s="6">
        <v>3500</v>
      </c>
      <c r="J30"/>
      <c r="K30"/>
      <c r="L30"/>
      <c r="M30"/>
    </row>
    <row r="31" spans="2:14" s="1" customFormat="1" ht="23.25" x14ac:dyDescent="0.35">
      <c r="B31" s="17">
        <v>4</v>
      </c>
      <c r="C31" s="16">
        <v>2.44</v>
      </c>
      <c r="D31" s="16">
        <v>5.375</v>
      </c>
      <c r="E31" s="16">
        <v>6.5</v>
      </c>
      <c r="F31" s="7">
        <v>220600</v>
      </c>
      <c r="G31" s="6">
        <v>350</v>
      </c>
      <c r="H31" s="6">
        <v>3000</v>
      </c>
      <c r="J31"/>
      <c r="K31"/>
      <c r="L31"/>
      <c r="M31"/>
    </row>
    <row r="32" spans="2:14" s="1" customFormat="1" ht="23.25" x14ac:dyDescent="0.35">
      <c r="B32" s="17">
        <v>4.5</v>
      </c>
      <c r="C32" s="16">
        <v>3</v>
      </c>
      <c r="D32" s="16">
        <v>6</v>
      </c>
      <c r="E32" s="16">
        <v>7.375</v>
      </c>
      <c r="F32" s="7">
        <v>302500</v>
      </c>
      <c r="G32" s="6">
        <v>480</v>
      </c>
      <c r="H32" s="6">
        <v>2700</v>
      </c>
      <c r="J32"/>
      <c r="K32"/>
      <c r="L32"/>
      <c r="M32"/>
    </row>
    <row r="33" spans="2:13" s="1" customFormat="1" ht="23.25" x14ac:dyDescent="0.35">
      <c r="B33" s="17">
        <v>5</v>
      </c>
      <c r="C33" s="16">
        <v>3</v>
      </c>
      <c r="D33" s="16">
        <v>6.5</v>
      </c>
      <c r="E33" s="16">
        <v>8.375</v>
      </c>
      <c r="F33" s="7">
        <v>434900</v>
      </c>
      <c r="G33" s="6">
        <v>690</v>
      </c>
      <c r="H33" s="6">
        <v>2500</v>
      </c>
      <c r="J33"/>
      <c r="K33"/>
      <c r="L33"/>
      <c r="M33"/>
    </row>
    <row r="34" spans="2:13" s="1" customFormat="1" ht="23.25" x14ac:dyDescent="0.35">
      <c r="B34" s="17">
        <v>5.5</v>
      </c>
      <c r="C34" s="16">
        <v>4</v>
      </c>
      <c r="D34" s="16">
        <v>7.5</v>
      </c>
      <c r="E34" s="16">
        <v>9.25</v>
      </c>
      <c r="F34" s="7">
        <v>573500</v>
      </c>
      <c r="G34" s="6">
        <v>910</v>
      </c>
      <c r="H34" s="6">
        <v>2200</v>
      </c>
      <c r="J34"/>
      <c r="K34"/>
      <c r="L34"/>
      <c r="M34"/>
    </row>
    <row r="35" spans="2:13" s="1" customFormat="1" ht="23.25" x14ac:dyDescent="0.35">
      <c r="B35" s="17">
        <v>6</v>
      </c>
      <c r="C35" s="16">
        <v>4</v>
      </c>
      <c r="D35" s="16">
        <v>8.25</v>
      </c>
      <c r="E35" s="16">
        <v>10.125</v>
      </c>
      <c r="F35" s="7">
        <v>750000</v>
      </c>
      <c r="G35" s="6">
        <v>1190</v>
      </c>
      <c r="H35" s="6">
        <v>2100</v>
      </c>
      <c r="J35"/>
      <c r="K35"/>
      <c r="L35"/>
      <c r="M35"/>
    </row>
    <row r="36" spans="2:13" s="1" customFormat="1" ht="23.25" x14ac:dyDescent="0.35">
      <c r="B36" s="17">
        <v>7</v>
      </c>
      <c r="C36" s="16">
        <v>5</v>
      </c>
      <c r="D36" s="16">
        <v>9.5</v>
      </c>
      <c r="E36" s="16">
        <v>11.25</v>
      </c>
      <c r="F36" s="7">
        <v>1008400</v>
      </c>
      <c r="G36" s="6">
        <v>1600</v>
      </c>
      <c r="H36" s="6">
        <v>2000</v>
      </c>
      <c r="J36"/>
      <c r="K36"/>
      <c r="L36"/>
      <c r="M36"/>
    </row>
    <row r="37" spans="2:13" s="1" customFormat="1" ht="23.25" x14ac:dyDescent="0.35">
      <c r="B37" s="17">
        <v>8</v>
      </c>
      <c r="C37" s="16">
        <v>6</v>
      </c>
      <c r="D37" s="16">
        <v>11.5</v>
      </c>
      <c r="E37" s="16">
        <v>14</v>
      </c>
      <c r="F37" s="7">
        <v>1323000</v>
      </c>
      <c r="G37" s="6">
        <v>2100</v>
      </c>
      <c r="H37" s="6">
        <v>1900</v>
      </c>
      <c r="J37"/>
      <c r="K37"/>
      <c r="L37"/>
      <c r="M37"/>
    </row>
    <row r="38" spans="2:13" s="1" customFormat="1" ht="23.25" x14ac:dyDescent="0.35">
      <c r="B38" s="17">
        <v>9</v>
      </c>
      <c r="C38" s="16">
        <v>6</v>
      </c>
      <c r="D38" s="16">
        <v>12.5</v>
      </c>
      <c r="E38" s="16">
        <v>15.5</v>
      </c>
      <c r="F38" s="7">
        <v>1827000</v>
      </c>
      <c r="G38" s="6">
        <v>2900</v>
      </c>
      <c r="H38" s="6">
        <v>1800</v>
      </c>
      <c r="J38"/>
      <c r="K38"/>
      <c r="L38"/>
      <c r="M38"/>
    </row>
    <row r="39" spans="2:13" s="1" customFormat="1" ht="5.25" customHeight="1" x14ac:dyDescent="0.25">
      <c r="B39"/>
      <c r="C39"/>
      <c r="D39"/>
      <c r="E39"/>
      <c r="F39"/>
      <c r="G39"/>
      <c r="H39"/>
      <c r="J39"/>
      <c r="K39"/>
      <c r="L39"/>
      <c r="M39"/>
    </row>
  </sheetData>
  <sheetProtection algorithmName="SHA-512" hashValue="3tSZ/o6n4TeQxVSgRXY64f4C+kR07iMwpvhml/xldDFui2V73JPwbH5BpveHh1879vw2nCzaGDubXugVJmFcdQ==" saltValue="UG/AVyavCaHfD3IISaC0cw==" spinCount="100000" sheet="1" objects="1" scenarios="1" selectLockedCells="1"/>
  <mergeCells count="15">
    <mergeCell ref="H22:H23"/>
    <mergeCell ref="D22:E22"/>
    <mergeCell ref="B22:B23"/>
    <mergeCell ref="C22:C23"/>
    <mergeCell ref="F22:F23"/>
    <mergeCell ref="G22:G23"/>
    <mergeCell ref="D15:J16"/>
    <mergeCell ref="D19:J20"/>
    <mergeCell ref="B19:B20"/>
    <mergeCell ref="C19:C20"/>
    <mergeCell ref="B9:C9"/>
    <mergeCell ref="B14:C14"/>
    <mergeCell ref="B18:C18"/>
    <mergeCell ref="B15:B16"/>
    <mergeCell ref="C15:C16"/>
  </mergeCells>
  <pageMargins left="0.7" right="0.7" top="0.75" bottom="0.75" header="0.3" footer="0.3"/>
  <pageSetup scale="53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4F7D8852603347B3CB6204E2086C4A" ma:contentTypeVersion="2" ma:contentTypeDescription="Create a new document." ma:contentTypeScope="" ma:versionID="db0e4990d882cda0c1881fa54cd551f6">
  <xsd:schema xmlns:xsd="http://www.w3.org/2001/XMLSchema" xmlns:xs="http://www.w3.org/2001/XMLSchema" xmlns:p="http://schemas.microsoft.com/office/2006/metadata/properties" xmlns:ns2="0f74a0ed-b82f-4a5a-8bf4-78843c792cda" targetNamespace="http://schemas.microsoft.com/office/2006/metadata/properties" ma:root="true" ma:fieldsID="057774e4cf75586974951b081a649a7f" ns2:_="">
    <xsd:import namespace="0f74a0ed-b82f-4a5a-8bf4-78843c792cd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4a0ed-b82f-4a5a-8bf4-78843c792c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1DE4CA-5051-4D6D-9C7C-65576C07A5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1EBF08-04AC-400F-98F4-75674D74CB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74a0ed-b82f-4a5a-8bf4-78843c792c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57CCAB-63E8-4791-80A1-83B0C2091E12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f74a0ed-b82f-4a5a-8bf4-78843c792cda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RAPTOR</vt:lpstr>
      <vt:lpstr>PARA-FLEX</vt:lpstr>
      <vt:lpstr>D-FLEX</vt:lpstr>
      <vt:lpstr>GRID-LIGN</vt:lpstr>
      <vt:lpstr>DGF Gear</vt:lpstr>
      <vt:lpstr>'D-FLEX'!Área_de_impresión</vt:lpstr>
      <vt:lpstr>'DGF Gear'!Área_de_impresión</vt:lpstr>
      <vt:lpstr>'GRID-LIGN'!Área_de_impresión</vt:lpstr>
      <vt:lpstr>'PARA-FLEX'!Área_de_impresión</vt:lpstr>
      <vt:lpstr>RAPTOR!Área_de_impresión</vt:lpstr>
    </vt:vector>
  </TitlesOfParts>
  <Company>Baldor Dodge Reliance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J Bibb</dc:creator>
  <cp:lastModifiedBy>Rodolfo</cp:lastModifiedBy>
  <cp:lastPrinted>2013-01-23T18:24:01Z</cp:lastPrinted>
  <dcterms:created xsi:type="dcterms:W3CDTF">2011-05-25T20:41:59Z</dcterms:created>
  <dcterms:modified xsi:type="dcterms:W3CDTF">2020-12-17T18:24:36Z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0x0101000B4F7D8852603347B3CB6204E2086C4A</vt:lpwstr>
  </property>
</Properties>
</file>